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ms-excel.controlproperties+xml" PartName="/xl/ctrlProps/ctrlProp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财会玩转EXCEL课程\其他课程资料\20171130-稻壳网产品\年终系列模板\"/>
    </mc:Choice>
  </mc:AlternateContent>
  <bookViews>
    <workbookView xWindow="0" yWindow="0" windowWidth="14580" windowHeight="10020" activeTab="1"/>
  </bookViews>
  <sheets>
    <sheet name="数据源" sheetId="1" r:id="rId1"/>
    <sheet name="查询表" sheetId="6" r:id="rId2"/>
    <sheet name="基础数据表" sheetId="7" r:id="rId3"/>
  </sheets>
  <definedNames>
    <definedName name="_xlnm._FilterDatabase" localSheetId="2" hidden="1">基础数据表!$E$1:$E$302</definedName>
    <definedName name="_xlnm._FilterDatabase" localSheetId="0" hidden="1">数据源!$A$1:$I$302</definedName>
  </definedNames>
  <calcPr calcId="162913"/>
</workbook>
</file>

<file path=xl/calcChain.xml><?xml version="1.0" encoding="utf-8"?>
<calcChain xmlns="http://schemas.openxmlformats.org/spreadsheetml/2006/main">
  <c r="B2" i="6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2" i="1"/>
  <c r="A2" i="1"/>
  <c r="A1" i="6"/>
  <c r="A3" i="1" l="1"/>
  <c r="A4" i="1" l="1"/>
  <c r="A5" i="1" l="1"/>
  <c r="A6" i="1" l="1"/>
  <c r="A7" i="1" l="1"/>
  <c r="A8" i="1" l="1"/>
  <c r="A9" i="1" l="1"/>
  <c r="A10" i="1" l="1"/>
  <c r="A11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H5" i="6" s="1"/>
  <c r="E7" i="6" l="1"/>
  <c r="C7" i="6"/>
  <c r="F6" i="6"/>
  <c r="E5" i="6"/>
  <c r="G6" i="6"/>
  <c r="B6" i="6"/>
  <c r="E6" i="6"/>
  <c r="A7" i="6"/>
  <c r="D5" i="6"/>
  <c r="D6" i="6"/>
  <c r="H6" i="6"/>
  <c r="G5" i="6"/>
  <c r="F5" i="6"/>
  <c r="C5" i="6"/>
  <c r="A6" i="6"/>
  <c r="F7" i="6"/>
  <c r="H7" i="6"/>
  <c r="B7" i="6"/>
  <c r="D7" i="6"/>
  <c r="G7" i="6"/>
  <c r="C6" i="6"/>
  <c r="H16" i="6"/>
  <c r="E21" i="6"/>
  <c r="B31" i="6"/>
  <c r="F14" i="6"/>
  <c r="F10" i="6"/>
  <c r="A16" i="6"/>
  <c r="C17" i="6"/>
  <c r="A30" i="6"/>
  <c r="H23" i="6"/>
  <c r="C25" i="6"/>
  <c r="C18" i="6"/>
  <c r="A15" i="6"/>
  <c r="C13" i="6"/>
  <c r="A25" i="6"/>
  <c r="D11" i="6"/>
  <c r="H30" i="6"/>
  <c r="A26" i="6"/>
  <c r="C31" i="6"/>
  <c r="C21" i="6"/>
  <c r="C22" i="6"/>
  <c r="A28" i="6"/>
  <c r="B18" i="6"/>
  <c r="F17" i="6"/>
  <c r="C27" i="6"/>
  <c r="H26" i="6"/>
  <c r="H13" i="6"/>
  <c r="C11" i="6"/>
  <c r="F13" i="6"/>
  <c r="H27" i="6"/>
  <c r="A14" i="6"/>
  <c r="A13" i="6"/>
  <c r="A24" i="6"/>
  <c r="A23" i="6"/>
  <c r="H8" i="6"/>
  <c r="B27" i="6"/>
  <c r="H12" i="6"/>
  <c r="H14" i="6"/>
  <c r="B9" i="6"/>
  <c r="B11" i="6"/>
  <c r="H22" i="6"/>
  <c r="H21" i="6"/>
  <c r="H19" i="6"/>
  <c r="B24" i="6"/>
  <c r="B26" i="6"/>
  <c r="A9" i="6"/>
  <c r="H24" i="6"/>
  <c r="A18" i="6"/>
  <c r="A19" i="6"/>
  <c r="A21" i="6"/>
  <c r="A29" i="6"/>
  <c r="B23" i="6"/>
  <c r="C8" i="6"/>
  <c r="A8" i="6"/>
  <c r="B19" i="6"/>
  <c r="C9" i="6"/>
  <c r="C28" i="6"/>
  <c r="B13" i="6"/>
  <c r="C19" i="6"/>
  <c r="H28" i="6"/>
  <c r="B29" i="6"/>
  <c r="F15" i="6"/>
  <c r="H10" i="6"/>
  <c r="H20" i="6"/>
  <c r="A12" i="6"/>
  <c r="B28" i="6"/>
  <c r="C12" i="6"/>
  <c r="A22" i="6"/>
  <c r="C23" i="6"/>
  <c r="H9" i="6"/>
  <c r="C24" i="6"/>
  <c r="D23" i="6"/>
  <c r="H11" i="6"/>
  <c r="B15" i="6"/>
  <c r="C29" i="6"/>
  <c r="A20" i="6"/>
  <c r="E24" i="6"/>
  <c r="E15" i="6"/>
  <c r="F18" i="6"/>
  <c r="B21" i="6"/>
  <c r="B20" i="6"/>
  <c r="D22" i="6"/>
  <c r="D26" i="6"/>
  <c r="E30" i="6"/>
  <c r="A27" i="6"/>
  <c r="H29" i="6"/>
  <c r="E29" i="6"/>
  <c r="G19" i="6"/>
  <c r="B12" i="6"/>
  <c r="H17" i="6"/>
  <c r="G15" i="6"/>
  <c r="G8" i="6"/>
  <c r="E9" i="6"/>
  <c r="C15" i="6"/>
  <c r="C14" i="6"/>
  <c r="A31" i="6"/>
  <c r="D25" i="6"/>
  <c r="D30" i="6"/>
  <c r="G29" i="6"/>
  <c r="C20" i="6"/>
  <c r="A17" i="6"/>
  <c r="G22" i="6"/>
  <c r="D24" i="6"/>
  <c r="E20" i="6"/>
  <c r="G17" i="6"/>
  <c r="F19" i="6"/>
  <c r="E14" i="6"/>
  <c r="G18" i="6"/>
  <c r="C16" i="6"/>
  <c r="F29" i="6"/>
  <c r="E26" i="6"/>
  <c r="G12" i="6"/>
  <c r="H25" i="6"/>
  <c r="C10" i="6"/>
  <c r="D15" i="6"/>
  <c r="F24" i="6"/>
  <c r="G24" i="6"/>
  <c r="D16" i="6"/>
  <c r="C26" i="6"/>
  <c r="B16" i="6"/>
  <c r="E31" i="6"/>
  <c r="A11" i="6"/>
  <c r="F31" i="6"/>
  <c r="F20" i="6"/>
  <c r="D9" i="6"/>
  <c r="G23" i="6"/>
  <c r="F25" i="6"/>
  <c r="B17" i="6"/>
  <c r="B25" i="6"/>
  <c r="F12" i="6"/>
  <c r="B8" i="6"/>
  <c r="E25" i="6"/>
  <c r="H31" i="6"/>
  <c r="B22" i="6"/>
  <c r="E16" i="6"/>
  <c r="G27" i="6"/>
  <c r="G13" i="6"/>
  <c r="C30" i="6"/>
  <c r="A10" i="6"/>
  <c r="F11" i="6"/>
  <c r="E19" i="6"/>
  <c r="G31" i="6"/>
  <c r="F9" i="6"/>
  <c r="H18" i="6"/>
  <c r="D20" i="6"/>
  <c r="E10" i="6"/>
  <c r="G28" i="6"/>
  <c r="F21" i="6"/>
  <c r="F27" i="6"/>
  <c r="D28" i="6"/>
  <c r="D19" i="6"/>
  <c r="G16" i="6"/>
  <c r="F28" i="6"/>
  <c r="F26" i="6"/>
  <c r="G20" i="6"/>
  <c r="E28" i="6"/>
  <c r="F22" i="6"/>
  <c r="G21" i="6"/>
  <c r="B30" i="6"/>
  <c r="E11" i="6"/>
  <c r="H15" i="6"/>
  <c r="D14" i="6"/>
  <c r="G30" i="6"/>
  <c r="G26" i="6"/>
  <c r="D29" i="6"/>
  <c r="G14" i="6"/>
  <c r="G9" i="6"/>
  <c r="E22" i="6"/>
  <c r="E17" i="6"/>
  <c r="D17" i="6"/>
  <c r="G11" i="6"/>
  <c r="G25" i="6"/>
  <c r="D27" i="6"/>
  <c r="F23" i="6"/>
  <c r="B10" i="6"/>
  <c r="E8" i="6"/>
  <c r="G10" i="6"/>
  <c r="F8" i="6"/>
  <c r="F30" i="6"/>
  <c r="D31" i="6"/>
  <c r="F16" i="6"/>
  <c r="E18" i="6"/>
  <c r="E13" i="6"/>
  <c r="E27" i="6"/>
  <c r="B14" i="6"/>
  <c r="E12" i="6"/>
  <c r="D21" i="6"/>
  <c r="E23" i="6"/>
  <c r="D18" i="6"/>
  <c r="D8" i="6"/>
  <c r="D12" i="6"/>
  <c r="D13" i="6"/>
  <c r="D10" i="6"/>
  <c r="B43" i="6"/>
  <c r="D39" i="6"/>
  <c r="F35" i="6"/>
  <c r="H42" i="6"/>
  <c r="B36" i="6"/>
  <c r="E37" i="6"/>
  <c r="C42" i="6"/>
  <c r="C38" i="6"/>
  <c r="D42" i="6"/>
  <c r="E43" i="6"/>
  <c r="C39" i="6"/>
  <c r="H34" i="6"/>
  <c r="D40" i="6"/>
  <c r="A5" i="6"/>
  <c r="A43" i="6"/>
  <c r="H37" i="6"/>
  <c r="E39" i="6"/>
  <c r="B5" i="6"/>
  <c r="A40" i="6"/>
  <c r="B40" i="6"/>
  <c r="G42" i="6"/>
  <c r="C33" i="6"/>
  <c r="D34" i="6"/>
  <c r="A38" i="6"/>
  <c r="A33" i="6"/>
  <c r="H36" i="6"/>
  <c r="F43" i="6"/>
  <c r="G36" i="6"/>
  <c r="B33" i="6"/>
  <c r="A34" i="6"/>
  <c r="G41" i="6"/>
  <c r="A41" i="6"/>
  <c r="G35" i="6"/>
  <c r="E38" i="6"/>
  <c r="F41" i="6"/>
  <c r="G32" i="6"/>
  <c r="G34" i="6"/>
  <c r="B42" i="6"/>
  <c r="C36" i="6"/>
  <c r="B32" i="6"/>
  <c r="H40" i="6"/>
  <c r="F40" i="6"/>
  <c r="D33" i="6"/>
  <c r="H32" i="6"/>
  <c r="E36" i="6"/>
  <c r="B34" i="6"/>
  <c r="C43" i="6"/>
  <c r="F34" i="6"/>
  <c r="E32" i="6"/>
  <c r="F39" i="6"/>
  <c r="G37" i="6"/>
  <c r="D43" i="6"/>
  <c r="H35" i="6"/>
  <c r="G43" i="6"/>
  <c r="E42" i="6"/>
  <c r="F32" i="6"/>
  <c r="F38" i="6"/>
  <c r="B41" i="6"/>
  <c r="E40" i="6"/>
  <c r="C41" i="6"/>
  <c r="D38" i="6"/>
  <c r="B35" i="6"/>
  <c r="H43" i="6"/>
  <c r="G38" i="6"/>
  <c r="F33" i="6"/>
  <c r="B39" i="6"/>
  <c r="D36" i="6"/>
  <c r="G40" i="6"/>
  <c r="A39" i="6"/>
  <c r="C32" i="6"/>
  <c r="A32" i="6"/>
  <c r="H33" i="6"/>
  <c r="B37" i="6"/>
  <c r="G39" i="6"/>
  <c r="D32" i="6"/>
  <c r="F42" i="6"/>
  <c r="E41" i="6"/>
  <c r="A37" i="6"/>
  <c r="C37" i="6"/>
  <c r="E33" i="6"/>
  <c r="H41" i="6"/>
  <c r="D37" i="6"/>
  <c r="C40" i="6"/>
  <c r="C35" i="6"/>
  <c r="C34" i="6"/>
  <c r="B38" i="6"/>
  <c r="F37" i="6"/>
  <c r="E34" i="6"/>
  <c r="A42" i="6"/>
  <c r="G33" i="6"/>
  <c r="F36" i="6"/>
  <c r="A35" i="6"/>
  <c r="H39" i="6"/>
  <c r="D35" i="6"/>
  <c r="E35" i="6"/>
  <c r="H38" i="6"/>
  <c r="A36" i="6"/>
  <c r="D41" i="6"/>
  <c r="H3" i="6" l="1"/>
  <c r="F3" i="6"/>
</calcChain>
</file>

<file path=xl/sharedStrings.xml><?xml version="1.0" encoding="utf-8"?>
<sst xmlns="http://schemas.openxmlformats.org/spreadsheetml/2006/main" count="1243" uniqueCount="124">
  <si>
    <t>销售金额</t>
  </si>
  <si>
    <t>购货单位</t>
  </si>
  <si>
    <t>日期</t>
  </si>
  <si>
    <t>单据编号</t>
  </si>
  <si>
    <t>产品名称</t>
  </si>
  <si>
    <t>单位</t>
  </si>
  <si>
    <t>套</t>
  </si>
  <si>
    <t>二片式球阀（0）</t>
  </si>
  <si>
    <t>二片式球阀（Y）</t>
  </si>
  <si>
    <t>Y型过滤器（0）</t>
  </si>
  <si>
    <t>三片式球阀对焊（X）</t>
  </si>
  <si>
    <t>一片式球阀（X）</t>
  </si>
  <si>
    <t>三片式球阀螺纹（X）</t>
  </si>
  <si>
    <t>闸阀（0）</t>
  </si>
  <si>
    <t>二片式球阀（X）</t>
  </si>
  <si>
    <t>截止阀（0）</t>
  </si>
  <si>
    <t>H71气动阀（0)</t>
  </si>
  <si>
    <t>H71气动阀（0）</t>
  </si>
  <si>
    <t>旋启式气动阀（0）</t>
  </si>
  <si>
    <t>H71气动阀(0)</t>
  </si>
  <si>
    <t>CKDH002130</t>
  </si>
  <si>
    <t>CKDH002132</t>
  </si>
  <si>
    <t>CKDH002133</t>
  </si>
  <si>
    <t>CKDH002149</t>
  </si>
  <si>
    <t>CKDH002150</t>
  </si>
  <si>
    <t>CKDH002151</t>
  </si>
  <si>
    <t>CKDH002157</t>
  </si>
  <si>
    <t>CKDH002159</t>
  </si>
  <si>
    <t>CKDH002160</t>
  </si>
  <si>
    <t>CKDH002161</t>
  </si>
  <si>
    <t>CKDH002164</t>
  </si>
  <si>
    <t>CKDH002165</t>
  </si>
  <si>
    <t>CKDH002167</t>
  </si>
  <si>
    <t>CKDH002168</t>
  </si>
  <si>
    <t>CKDH002169</t>
  </si>
  <si>
    <t>CKDH002170</t>
  </si>
  <si>
    <t>CKDH002175</t>
  </si>
  <si>
    <t>CKDH002178</t>
  </si>
  <si>
    <t>CKDH002183</t>
  </si>
  <si>
    <t>CKDH002184</t>
  </si>
  <si>
    <t>CKDH002187</t>
  </si>
  <si>
    <t>CKDH002188</t>
  </si>
  <si>
    <t>CKDH002214</t>
  </si>
  <si>
    <t>CKDH002217</t>
  </si>
  <si>
    <t>CKDH002218</t>
  </si>
  <si>
    <t>CKDH002223</t>
  </si>
  <si>
    <t>CKDH002225</t>
  </si>
  <si>
    <t>CKDH002226</t>
  </si>
  <si>
    <t>CKDH002227</t>
  </si>
  <si>
    <t>CKDH002230</t>
  </si>
  <si>
    <t>CKDH002231</t>
  </si>
  <si>
    <t>CKDH002232</t>
  </si>
  <si>
    <t>CKDH002235</t>
  </si>
  <si>
    <t>CKDH002236</t>
  </si>
  <si>
    <t>CKDH002239</t>
  </si>
  <si>
    <t>CKDH002240</t>
  </si>
  <si>
    <t>CKDH002243</t>
  </si>
  <si>
    <t>CKDH002244</t>
  </si>
  <si>
    <t>CKDH002246</t>
  </si>
  <si>
    <t>CKDH002247</t>
  </si>
  <si>
    <t>CKDH002248</t>
  </si>
  <si>
    <t>CKDH002251</t>
  </si>
  <si>
    <t>CKDH002253</t>
  </si>
  <si>
    <t>CKDH002254</t>
  </si>
  <si>
    <t>CKDH002256</t>
  </si>
  <si>
    <t>CKDH002257</t>
  </si>
  <si>
    <t>CKDH002265</t>
  </si>
  <si>
    <t>CKDH002266</t>
  </si>
  <si>
    <t>CKDH002267</t>
  </si>
  <si>
    <t>CKDH002271</t>
  </si>
  <si>
    <t>CKDH002272</t>
  </si>
  <si>
    <t>CKDH002273</t>
  </si>
  <si>
    <t>CKDH002276</t>
  </si>
  <si>
    <t>CKDH002277</t>
  </si>
  <si>
    <t>CKDH002290</t>
  </si>
  <si>
    <t>CKDH002291</t>
  </si>
  <si>
    <t>CKDH002292</t>
  </si>
  <si>
    <t>CKDH002293</t>
  </si>
  <si>
    <t>CKDH002298</t>
  </si>
  <si>
    <t>CKDH002300</t>
  </si>
  <si>
    <t>CKDH002301</t>
  </si>
  <si>
    <t>CKDH002302</t>
  </si>
  <si>
    <t>CKDH002303</t>
  </si>
  <si>
    <t>CKDH002304</t>
  </si>
  <si>
    <t>CKDH002305</t>
  </si>
  <si>
    <t>CKDH002306</t>
  </si>
  <si>
    <t>CKDH002307</t>
  </si>
  <si>
    <t>CKDH002308</t>
  </si>
  <si>
    <t>CKDH002309</t>
  </si>
  <si>
    <t>CKDH002311</t>
  </si>
  <si>
    <t>CKDH002312</t>
  </si>
  <si>
    <t>CKDH002316</t>
  </si>
  <si>
    <t>CKDH002317</t>
  </si>
  <si>
    <t>CKDH002318</t>
  </si>
  <si>
    <t>CKDH002319</t>
  </si>
  <si>
    <t>CKDH002321</t>
  </si>
  <si>
    <t>CKDH002322</t>
  </si>
  <si>
    <t>CKDH002323</t>
  </si>
  <si>
    <t>CKDH002324</t>
  </si>
  <si>
    <t>CKDH002327</t>
  </si>
  <si>
    <t>姚海欧</t>
  </si>
  <si>
    <t>刘新玲</t>
  </si>
  <si>
    <t>古景训</t>
  </si>
  <si>
    <t>王瑞芹</t>
  </si>
  <si>
    <t>祝文玉</t>
  </si>
  <si>
    <t>李美茹</t>
  </si>
  <si>
    <t>闫秋霞</t>
  </si>
  <si>
    <t>段会云</t>
  </si>
  <si>
    <t>邹德峰</t>
  </si>
  <si>
    <t>乔素梅</t>
  </si>
  <si>
    <t>樊彩云</t>
  </si>
  <si>
    <t>解敬心</t>
  </si>
  <si>
    <t>曹英姿</t>
  </si>
  <si>
    <t>牛翠兰</t>
  </si>
  <si>
    <t>张慧</t>
  </si>
  <si>
    <t>孙正</t>
  </si>
  <si>
    <t>苏航</t>
  </si>
  <si>
    <t>王莹</t>
  </si>
  <si>
    <t>魏兰</t>
  </si>
  <si>
    <t>购货单位：</t>
    <phoneticPr fontId="2" type="noConversion"/>
  </si>
  <si>
    <t>合计</t>
    <phoneticPr fontId="2" type="noConversion"/>
  </si>
  <si>
    <t>单价</t>
    <phoneticPr fontId="2" type="noConversion"/>
  </si>
  <si>
    <t>数量</t>
    <phoneticPr fontId="2" type="noConversion"/>
  </si>
  <si>
    <t>辅助序号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</si>
</sst>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5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微软雅黑"/>
      <family val="2"/>
      <charset val="134"/>
    </font>
    <font>
      <sz val="11"/>
      <name val="微软雅黑"/>
      <family val="2"/>
      <charset val="134"/>
    </font>
    <font>
      <sz val="12"/>
      <color indexed="8"/>
      <name val="MS Sans Serif"/>
      <family val="2"/>
    </font>
    <font>
      <sz val="12"/>
      <color indexed="8"/>
      <name val="宋体"/>
      <family val="3"/>
      <charset val="134"/>
    </font>
    <font>
      <sz val="12"/>
      <color theme="0"/>
      <name val="MS Sans Serif"/>
      <family val="2"/>
    </font>
    <font>
      <sz val="18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12"/>
      <color indexed="8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3" fillId="3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176" fontId="14" fillId="2" borderId="1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9" fillId="4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ill>
        <patternFill>
          <bgColor theme="5" tint="0.599963377788628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hair">
          <color rgb="FF0070C0"/>
        </left>
        <right style="hair">
          <color rgb="FF0070C0"/>
        </right>
        <top style="hair">
          <color rgb="FF0070C0"/>
        </top>
        <bottom style="hair">
          <color rgb="FF0070C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J$1" max="19" min="1" page="10" val="1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427505</xdr:colOff>
          <xdr:row>2</xdr:row>
          <xdr:rowOff>198344</xdr:rowOff>
        </xdr:from>
        <xdr:to>
          <xdr:col>10</xdr:col>
          <xdr:colOff>427505</xdr:colOff>
          <xdr:row>16</xdr:row>
          <xdr:rowOff>7844</xdr:rowOff>
        </xdr:to>
        <xdr:pic>
          <xdr:nvPicPr>
            <xdr:cNvPr id="3" name="图片 2"/>
            <xdr:cNvPicPr>
              <a:picLocks noChangeAspect="1" noChangeArrowheads="1"/>
              <a:extLst>
                <a:ext uri="{84589F7E-364E-4C9E-8A38-B11213B215E9}">
                  <a14:cameraTool cellRange="基础数据表!$A$1:$A$20" spid="_x0000_s41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942605" y="769844"/>
              <a:ext cx="1371600" cy="41148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5</xdr:row>
          <xdr:rowOff>76200</xdr:rowOff>
        </xdr:from>
        <xdr:to>
          <xdr:col>13</xdr:col>
          <xdr:colOff>352425</xdr:colOff>
          <xdr:row>9</xdr:row>
          <xdr:rowOff>171450</xdr:rowOff>
        </xdr:to>
        <xdr:sp macro="" textlink="">
          <xdr:nvSpPr>
            <xdr:cNvPr id="4114" name="Spinner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457200</xdr:colOff>
      <xdr:row>7</xdr:row>
      <xdr:rowOff>228600</xdr:rowOff>
    </xdr:from>
    <xdr:to>
      <xdr:col>6</xdr:col>
      <xdr:colOff>160245</xdr:colOff>
      <xdr:row>12</xdr:row>
      <xdr:rowOff>295275</xdr:rowOff>
    </xdr:to>
    <xdr:sp macro="" textlink="">
      <xdr:nvSpPr>
        <xdr:cNvPr id="4" name="文本框 3"/>
        <xdr:cNvSpPr txBox="1"/>
      </xdr:nvSpPr>
      <xdr:spPr>
        <a:xfrm>
          <a:off x="1504950" y="2276475"/>
          <a:ext cx="4779870" cy="16383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400">
              <a:solidFill>
                <a:schemeClr val="accent6">
                  <a:lumMod val="7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利用控件选择不同业务人员，调取该业务员的销售明细记录，并计算出销售总量和销售总金额。打印后交于业务员进行核对。</a:t>
          </a:r>
          <a:endParaRPr lang="en-US" altLang="zh-CN" sz="1400">
            <a:solidFill>
              <a:schemeClr val="accent6">
                <a:lumMod val="75000"/>
              </a:schemeClr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自定义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F6D45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showGridLines="0" zoomScaleNormal="100" workbookViewId="0">
      <selection activeCell="B2" sqref="B2"/>
    </sheetView>
  </sheetViews>
  <sheetFormatPr defaultColWidth="34.5" defaultRowHeight="17.25" x14ac:dyDescent="0.15"/>
  <cols>
    <col min="1" max="1" width="6.5" style="14" customWidth="1"/>
    <col min="2" max="2" width="16.375" style="32" customWidth="1"/>
    <col min="3" max="3" width="21" style="14" customWidth="1"/>
    <col min="4" max="4" width="25.75" style="14" customWidth="1"/>
    <col min="5" max="5" width="14.5" style="14" customWidth="1"/>
    <col min="6" max="6" width="6.625" style="14" bestFit="1" customWidth="1"/>
    <col min="7" max="9" width="9.875" style="14" bestFit="1" customWidth="1"/>
    <col min="10" max="10" width="12.125" style="14" customWidth="1"/>
    <col min="11" max="11" width="35.875" style="14" customWidth="1"/>
    <col min="12" max="12" width="34.5" style="14"/>
    <col min="13" max="16384" width="34.5" style="1"/>
  </cols>
  <sheetData>
    <row r="1" spans="1:12" s="21" customFormat="1" ht="42" customHeight="1" x14ac:dyDescent="0.15">
      <c r="A1" s="22" t="s">
        <v>123</v>
      </c>
      <c r="B1" s="27" t="s">
        <v>2</v>
      </c>
      <c r="C1" s="22" t="s">
        <v>3</v>
      </c>
      <c r="D1" s="22" t="s">
        <v>4</v>
      </c>
      <c r="E1" s="22" t="s">
        <v>1</v>
      </c>
      <c r="F1" s="22" t="s">
        <v>5</v>
      </c>
      <c r="G1" s="22" t="s">
        <v>122</v>
      </c>
      <c r="H1" s="22" t="s">
        <v>121</v>
      </c>
      <c r="I1" s="22" t="s">
        <v>0</v>
      </c>
      <c r="J1" s="20"/>
      <c r="K1" s="20"/>
      <c r="L1" s="20"/>
    </row>
    <row r="2" spans="1:12" x14ac:dyDescent="0.15">
      <c r="A2" s="23">
        <f ca="1">IF(E2=查询表!$B$2,N(A1)+1,N(A1))</f>
        <v>0</v>
      </c>
      <c r="B2" s="28">
        <v>42774</v>
      </c>
      <c r="C2" s="23" t="s">
        <v>20</v>
      </c>
      <c r="D2" s="23" t="s">
        <v>16</v>
      </c>
      <c r="E2" s="23" t="s">
        <v>100</v>
      </c>
      <c r="F2" s="23" t="s">
        <v>6</v>
      </c>
      <c r="G2" s="23">
        <v>906</v>
      </c>
      <c r="H2" s="23">
        <v>85</v>
      </c>
      <c r="I2" s="23">
        <f>G2*H2</f>
        <v>77010</v>
      </c>
    </row>
    <row r="3" spans="1:12" x14ac:dyDescent="0.15">
      <c r="A3" s="23">
        <f ca="1">IF(E3=查询表!$B$2,N(A2)+1,N(A2))</f>
        <v>0</v>
      </c>
      <c r="B3" s="28">
        <v>42774</v>
      </c>
      <c r="C3" s="23" t="s">
        <v>20</v>
      </c>
      <c r="D3" s="23" t="s">
        <v>17</v>
      </c>
      <c r="E3" s="23" t="s">
        <v>100</v>
      </c>
      <c r="F3" s="23" t="s">
        <v>6</v>
      </c>
      <c r="G3" s="23">
        <v>598</v>
      </c>
      <c r="H3" s="23">
        <v>12.1</v>
      </c>
      <c r="I3" s="23">
        <f t="shared" ref="I3:I66" si="0">G3*H3</f>
        <v>7235.8</v>
      </c>
    </row>
    <row r="4" spans="1:12" x14ac:dyDescent="0.15">
      <c r="A4" s="23">
        <f ca="1">IF(E4=查询表!$B$2,N(A3)+1,N(A3))</f>
        <v>0</v>
      </c>
      <c r="B4" s="28">
        <v>42774</v>
      </c>
      <c r="C4" s="23" t="s">
        <v>20</v>
      </c>
      <c r="D4" s="23" t="s">
        <v>17</v>
      </c>
      <c r="E4" s="23" t="s">
        <v>100</v>
      </c>
      <c r="F4" s="23" t="s">
        <v>6</v>
      </c>
      <c r="G4" s="23">
        <v>866</v>
      </c>
      <c r="H4" s="23">
        <v>53</v>
      </c>
      <c r="I4" s="23">
        <f t="shared" si="0"/>
        <v>45898</v>
      </c>
    </row>
    <row r="5" spans="1:12" x14ac:dyDescent="0.15">
      <c r="A5" s="23">
        <f ca="1">IF(E5=查询表!$B$2,N(A4)+1,N(A4))</f>
        <v>0</v>
      </c>
      <c r="B5" s="28">
        <v>42774</v>
      </c>
      <c r="C5" s="23" t="s">
        <v>20</v>
      </c>
      <c r="D5" s="23" t="s">
        <v>17</v>
      </c>
      <c r="E5" s="23" t="s">
        <v>100</v>
      </c>
      <c r="F5" s="23" t="s">
        <v>6</v>
      </c>
      <c r="G5" s="23">
        <v>526</v>
      </c>
      <c r="H5" s="23">
        <v>10</v>
      </c>
      <c r="I5" s="23">
        <f t="shared" si="0"/>
        <v>5260</v>
      </c>
    </row>
    <row r="6" spans="1:12" x14ac:dyDescent="0.15">
      <c r="A6" s="23">
        <f ca="1">IF(E6=查询表!$B$2,N(A5)+1,N(A5))</f>
        <v>0</v>
      </c>
      <c r="B6" s="28">
        <v>42774</v>
      </c>
      <c r="C6" s="23" t="s">
        <v>21</v>
      </c>
      <c r="D6" s="23" t="s">
        <v>7</v>
      </c>
      <c r="E6" s="23" t="s">
        <v>101</v>
      </c>
      <c r="F6" s="23" t="s">
        <v>6</v>
      </c>
      <c r="G6" s="23">
        <v>596</v>
      </c>
      <c r="H6" s="23">
        <v>11.2</v>
      </c>
      <c r="I6" s="23">
        <f t="shared" si="0"/>
        <v>6675.2</v>
      </c>
    </row>
    <row r="7" spans="1:12" x14ac:dyDescent="0.15">
      <c r="A7" s="23">
        <f ca="1">IF(E7=查询表!$B$2,N(A6)+1,N(A6))</f>
        <v>0</v>
      </c>
      <c r="B7" s="28">
        <v>42774</v>
      </c>
      <c r="C7" s="23" t="s">
        <v>21</v>
      </c>
      <c r="D7" s="23" t="s">
        <v>7</v>
      </c>
      <c r="E7" s="23" t="s">
        <v>101</v>
      </c>
      <c r="F7" s="23" t="s">
        <v>6</v>
      </c>
      <c r="G7" s="23">
        <v>172</v>
      </c>
      <c r="H7" s="23">
        <v>81.599999999999994</v>
      </c>
      <c r="I7" s="23">
        <f t="shared" si="0"/>
        <v>14035.199999999999</v>
      </c>
    </row>
    <row r="8" spans="1:12" x14ac:dyDescent="0.15">
      <c r="A8" s="23">
        <f ca="1">IF(E8=查询表!$B$2,N(A7)+1,N(A7))</f>
        <v>0</v>
      </c>
      <c r="B8" s="28">
        <v>42774</v>
      </c>
      <c r="C8" s="23" t="s">
        <v>21</v>
      </c>
      <c r="D8" s="23" t="s">
        <v>17</v>
      </c>
      <c r="E8" s="23" t="s">
        <v>101</v>
      </c>
      <c r="F8" s="23" t="s">
        <v>6</v>
      </c>
      <c r="G8" s="23">
        <v>717</v>
      </c>
      <c r="H8" s="23">
        <v>47.4</v>
      </c>
      <c r="I8" s="23">
        <f t="shared" si="0"/>
        <v>33985.799999999996</v>
      </c>
    </row>
    <row r="9" spans="1:12" x14ac:dyDescent="0.15">
      <c r="A9" s="23">
        <f ca="1">IF(E9=查询表!$B$2,N(A8)+1,N(A8))</f>
        <v>0</v>
      </c>
      <c r="B9" s="28">
        <v>42774</v>
      </c>
      <c r="C9" s="23" t="s">
        <v>22</v>
      </c>
      <c r="D9" s="23" t="s">
        <v>7</v>
      </c>
      <c r="E9" s="23" t="s">
        <v>114</v>
      </c>
      <c r="F9" s="23" t="s">
        <v>6</v>
      </c>
      <c r="G9" s="23">
        <v>153</v>
      </c>
      <c r="H9" s="23">
        <v>94.8</v>
      </c>
      <c r="I9" s="23">
        <f t="shared" si="0"/>
        <v>14504.4</v>
      </c>
    </row>
    <row r="10" spans="1:12" x14ac:dyDescent="0.15">
      <c r="A10" s="23">
        <f ca="1">IF(E10=查询表!$B$2,N(A9)+1,N(A9))</f>
        <v>0</v>
      </c>
      <c r="B10" s="28">
        <v>42774</v>
      </c>
      <c r="C10" s="23" t="s">
        <v>22</v>
      </c>
      <c r="D10" s="23" t="s">
        <v>8</v>
      </c>
      <c r="E10" s="23" t="s">
        <v>114</v>
      </c>
      <c r="F10" s="23" t="s">
        <v>6</v>
      </c>
      <c r="G10" s="23">
        <v>466</v>
      </c>
      <c r="H10" s="23">
        <v>27.6</v>
      </c>
      <c r="I10" s="23">
        <f t="shared" si="0"/>
        <v>12861.6</v>
      </c>
    </row>
    <row r="11" spans="1:12" x14ac:dyDescent="0.15">
      <c r="A11" s="23">
        <f ca="1">IF(E11=查询表!$B$2,N(A10)+1,N(A10))</f>
        <v>0</v>
      </c>
      <c r="B11" s="28">
        <v>42774</v>
      </c>
      <c r="C11" s="23" t="s">
        <v>22</v>
      </c>
      <c r="D11" s="23" t="s">
        <v>8</v>
      </c>
      <c r="E11" s="23" t="s">
        <v>114</v>
      </c>
      <c r="F11" s="23" t="s">
        <v>6</v>
      </c>
      <c r="G11" s="23">
        <v>670</v>
      </c>
      <c r="H11" s="23">
        <v>94.7</v>
      </c>
      <c r="I11" s="23">
        <f t="shared" si="0"/>
        <v>63449</v>
      </c>
    </row>
    <row r="12" spans="1:12" x14ac:dyDescent="0.15">
      <c r="A12" s="23">
        <f ca="1">IF(E12=查询表!$B$2,N(A11)+1,N(A11))</f>
        <v>0</v>
      </c>
      <c r="B12" s="28">
        <v>42774</v>
      </c>
      <c r="C12" s="23" t="s">
        <v>22</v>
      </c>
      <c r="D12" s="23" t="s">
        <v>9</v>
      </c>
      <c r="E12" s="23" t="s">
        <v>114</v>
      </c>
      <c r="F12" s="23" t="s">
        <v>6</v>
      </c>
      <c r="G12" s="23">
        <v>555</v>
      </c>
      <c r="H12" s="23">
        <v>47.8</v>
      </c>
      <c r="I12" s="23">
        <f t="shared" si="0"/>
        <v>26529</v>
      </c>
    </row>
    <row r="13" spans="1:12" x14ac:dyDescent="0.15">
      <c r="A13" s="23">
        <f ca="1">IF(E13=查询表!$B$2,N(A12)+1,N(A12))</f>
        <v>0</v>
      </c>
      <c r="B13" s="28">
        <v>42774</v>
      </c>
      <c r="C13" s="23" t="s">
        <v>22</v>
      </c>
      <c r="D13" s="23" t="s">
        <v>10</v>
      </c>
      <c r="E13" s="23" t="s">
        <v>114</v>
      </c>
      <c r="F13" s="23" t="s">
        <v>6</v>
      </c>
      <c r="G13" s="23">
        <v>345</v>
      </c>
      <c r="H13" s="23">
        <v>43.1</v>
      </c>
      <c r="I13" s="23">
        <f t="shared" si="0"/>
        <v>14869.5</v>
      </c>
    </row>
    <row r="14" spans="1:12" x14ac:dyDescent="0.15">
      <c r="A14" s="23">
        <f ca="1">IF(E14=查询表!$B$2,N(A13)+1,N(A13))</f>
        <v>0</v>
      </c>
      <c r="B14" s="28">
        <v>42774</v>
      </c>
      <c r="C14" s="23" t="s">
        <v>22</v>
      </c>
      <c r="D14" s="23" t="s">
        <v>18</v>
      </c>
      <c r="E14" s="23" t="s">
        <v>114</v>
      </c>
      <c r="F14" s="23" t="s">
        <v>6</v>
      </c>
      <c r="G14" s="23">
        <v>212</v>
      </c>
      <c r="H14" s="23">
        <v>86.8</v>
      </c>
      <c r="I14" s="23">
        <f t="shared" si="0"/>
        <v>18401.599999999999</v>
      </c>
    </row>
    <row r="15" spans="1:12" x14ac:dyDescent="0.15">
      <c r="A15" s="23">
        <f ca="1">IF(E15=查询表!$B$2,N(A14)+1,N(A14))</f>
        <v>0</v>
      </c>
      <c r="B15" s="28">
        <v>42776</v>
      </c>
      <c r="C15" s="23" t="s">
        <v>23</v>
      </c>
      <c r="D15" s="23" t="s">
        <v>18</v>
      </c>
      <c r="E15" s="23" t="s">
        <v>102</v>
      </c>
      <c r="F15" s="23" t="s">
        <v>6</v>
      </c>
      <c r="G15" s="23">
        <v>994</v>
      </c>
      <c r="H15" s="23">
        <v>11.1</v>
      </c>
      <c r="I15" s="23">
        <f t="shared" si="0"/>
        <v>11033.4</v>
      </c>
    </row>
    <row r="16" spans="1:12" x14ac:dyDescent="0.15">
      <c r="A16" s="23">
        <f ca="1">IF(E16=查询表!$B$2,N(A15)+1,N(A15))</f>
        <v>0</v>
      </c>
      <c r="B16" s="28">
        <v>42776</v>
      </c>
      <c r="C16" s="23" t="s">
        <v>23</v>
      </c>
      <c r="D16" s="23" t="s">
        <v>18</v>
      </c>
      <c r="E16" s="23" t="s">
        <v>102</v>
      </c>
      <c r="F16" s="23" t="s">
        <v>6</v>
      </c>
      <c r="G16" s="23">
        <v>404</v>
      </c>
      <c r="H16" s="23">
        <v>90.1</v>
      </c>
      <c r="I16" s="23">
        <f t="shared" si="0"/>
        <v>36400.399999999994</v>
      </c>
    </row>
    <row r="17" spans="1:9" x14ac:dyDescent="0.15">
      <c r="A17" s="23">
        <f ca="1">IF(E17=查询表!$B$2,N(A16)+1,N(A16))</f>
        <v>1</v>
      </c>
      <c r="B17" s="28">
        <v>42776</v>
      </c>
      <c r="C17" s="23" t="s">
        <v>24</v>
      </c>
      <c r="D17" s="23" t="s">
        <v>17</v>
      </c>
      <c r="E17" s="23" t="s">
        <v>103</v>
      </c>
      <c r="F17" s="23" t="s">
        <v>6</v>
      </c>
      <c r="G17" s="23">
        <v>284</v>
      </c>
      <c r="H17" s="23">
        <v>61.6</v>
      </c>
      <c r="I17" s="23">
        <f t="shared" si="0"/>
        <v>17494.400000000001</v>
      </c>
    </row>
    <row r="18" spans="1:9" x14ac:dyDescent="0.15">
      <c r="A18" s="23">
        <f ca="1">IF(E18=查询表!$B$2,N(A17)+1,N(A17))</f>
        <v>2</v>
      </c>
      <c r="B18" s="28">
        <v>42776</v>
      </c>
      <c r="C18" s="23" t="s">
        <v>25</v>
      </c>
      <c r="D18" s="23" t="s">
        <v>17</v>
      </c>
      <c r="E18" s="23" t="s">
        <v>103</v>
      </c>
      <c r="F18" s="23" t="s">
        <v>6</v>
      </c>
      <c r="G18" s="23">
        <v>409</v>
      </c>
      <c r="H18" s="23">
        <v>2.6</v>
      </c>
      <c r="I18" s="23">
        <f t="shared" si="0"/>
        <v>1063.4000000000001</v>
      </c>
    </row>
    <row r="19" spans="1:9" x14ac:dyDescent="0.15">
      <c r="A19" s="23">
        <f ca="1">IF(E19=查询表!$B$2,N(A18)+1,N(A18))</f>
        <v>3</v>
      </c>
      <c r="B19" s="28">
        <v>42776</v>
      </c>
      <c r="C19" s="23" t="s">
        <v>25</v>
      </c>
      <c r="D19" s="23" t="s">
        <v>17</v>
      </c>
      <c r="E19" s="23" t="s">
        <v>103</v>
      </c>
      <c r="F19" s="23" t="s">
        <v>6</v>
      </c>
      <c r="G19" s="23">
        <v>398</v>
      </c>
      <c r="H19" s="23">
        <v>8.1999999999999993</v>
      </c>
      <c r="I19" s="23">
        <f t="shared" si="0"/>
        <v>3263.6</v>
      </c>
    </row>
    <row r="20" spans="1:9" x14ac:dyDescent="0.15">
      <c r="A20" s="23">
        <f ca="1">IF(E20=查询表!$B$2,N(A19)+1,N(A19))</f>
        <v>4</v>
      </c>
      <c r="B20" s="28">
        <v>42776</v>
      </c>
      <c r="C20" s="23" t="s">
        <v>25</v>
      </c>
      <c r="D20" s="23" t="s">
        <v>19</v>
      </c>
      <c r="E20" s="23" t="s">
        <v>103</v>
      </c>
      <c r="F20" s="23" t="s">
        <v>6</v>
      </c>
      <c r="G20" s="23">
        <v>300</v>
      </c>
      <c r="H20" s="23">
        <v>19.100000000000001</v>
      </c>
      <c r="I20" s="23">
        <f t="shared" si="0"/>
        <v>5730</v>
      </c>
    </row>
    <row r="21" spans="1:9" x14ac:dyDescent="0.15">
      <c r="A21" s="23">
        <f ca="1">IF(E21=查询表!$B$2,N(A20)+1,N(A20))</f>
        <v>5</v>
      </c>
      <c r="B21" s="28">
        <v>42777</v>
      </c>
      <c r="C21" s="23" t="s">
        <v>26</v>
      </c>
      <c r="D21" s="23" t="s">
        <v>11</v>
      </c>
      <c r="E21" s="23" t="s">
        <v>103</v>
      </c>
      <c r="F21" s="23" t="s">
        <v>6</v>
      </c>
      <c r="G21" s="23">
        <v>983</v>
      </c>
      <c r="H21" s="23">
        <v>13.2</v>
      </c>
      <c r="I21" s="23">
        <f t="shared" si="0"/>
        <v>12975.599999999999</v>
      </c>
    </row>
    <row r="22" spans="1:9" x14ac:dyDescent="0.15">
      <c r="A22" s="23">
        <f ca="1">IF(E22=查询表!$B$2,N(A21)+1,N(A21))</f>
        <v>5</v>
      </c>
      <c r="B22" s="28">
        <v>42778</v>
      </c>
      <c r="C22" s="23" t="s">
        <v>27</v>
      </c>
      <c r="D22" s="23" t="s">
        <v>12</v>
      </c>
      <c r="E22" s="23" t="s">
        <v>104</v>
      </c>
      <c r="F22" s="23" t="s">
        <v>6</v>
      </c>
      <c r="G22" s="23">
        <v>758</v>
      </c>
      <c r="H22" s="23">
        <v>93.3</v>
      </c>
      <c r="I22" s="23">
        <f t="shared" si="0"/>
        <v>70721.399999999994</v>
      </c>
    </row>
    <row r="23" spans="1:9" x14ac:dyDescent="0.15">
      <c r="A23" s="23">
        <f ca="1">IF(E23=查询表!$B$2,N(A22)+1,N(A22))</f>
        <v>5</v>
      </c>
      <c r="B23" s="28">
        <v>42778</v>
      </c>
      <c r="C23" s="23" t="s">
        <v>28</v>
      </c>
      <c r="D23" s="23" t="s">
        <v>17</v>
      </c>
      <c r="E23" s="23" t="s">
        <v>115</v>
      </c>
      <c r="F23" s="23" t="s">
        <v>6</v>
      </c>
      <c r="G23" s="23">
        <v>480</v>
      </c>
      <c r="H23" s="23">
        <v>52.6</v>
      </c>
      <c r="I23" s="23">
        <f t="shared" si="0"/>
        <v>25248</v>
      </c>
    </row>
    <row r="24" spans="1:9" x14ac:dyDescent="0.15">
      <c r="A24" s="23">
        <f ca="1">IF(E24=查询表!$B$2,N(A23)+1,N(A23))</f>
        <v>5</v>
      </c>
      <c r="B24" s="28">
        <v>42778</v>
      </c>
      <c r="C24" s="23" t="s">
        <v>28</v>
      </c>
      <c r="D24" s="23" t="s">
        <v>17</v>
      </c>
      <c r="E24" s="23" t="s">
        <v>115</v>
      </c>
      <c r="F24" s="23" t="s">
        <v>6</v>
      </c>
      <c r="G24" s="23">
        <v>84</v>
      </c>
      <c r="H24" s="23">
        <v>75.599999999999994</v>
      </c>
      <c r="I24" s="23">
        <f t="shared" si="0"/>
        <v>6350.4</v>
      </c>
    </row>
    <row r="25" spans="1:9" x14ac:dyDescent="0.15">
      <c r="A25" s="23">
        <f ca="1">IF(E25=查询表!$B$2,N(A24)+1,N(A24))</f>
        <v>5</v>
      </c>
      <c r="B25" s="28">
        <v>42778</v>
      </c>
      <c r="C25" s="23" t="s">
        <v>29</v>
      </c>
      <c r="D25" s="23" t="s">
        <v>17</v>
      </c>
      <c r="E25" s="23" t="s">
        <v>100</v>
      </c>
      <c r="F25" s="23" t="s">
        <v>6</v>
      </c>
      <c r="G25" s="23">
        <v>885</v>
      </c>
      <c r="H25" s="23">
        <v>57.8</v>
      </c>
      <c r="I25" s="23">
        <f t="shared" si="0"/>
        <v>51153</v>
      </c>
    </row>
    <row r="26" spans="1:9" x14ac:dyDescent="0.15">
      <c r="A26" s="23">
        <f ca="1">IF(E26=查询表!$B$2,N(A25)+1,N(A25))</f>
        <v>5</v>
      </c>
      <c r="B26" s="28">
        <v>42778</v>
      </c>
      <c r="C26" s="23" t="s">
        <v>29</v>
      </c>
      <c r="D26" s="23" t="s">
        <v>17</v>
      </c>
      <c r="E26" s="23" t="s">
        <v>100</v>
      </c>
      <c r="F26" s="23" t="s">
        <v>6</v>
      </c>
      <c r="G26" s="23">
        <v>489</v>
      </c>
      <c r="H26" s="23">
        <v>51.4</v>
      </c>
      <c r="I26" s="23">
        <f t="shared" si="0"/>
        <v>25134.6</v>
      </c>
    </row>
    <row r="27" spans="1:9" x14ac:dyDescent="0.15">
      <c r="A27" s="23">
        <f ca="1">IF(E27=查询表!$B$2,N(A26)+1,N(A26))</f>
        <v>5</v>
      </c>
      <c r="B27" s="28">
        <v>42779</v>
      </c>
      <c r="C27" s="23" t="s">
        <v>30</v>
      </c>
      <c r="D27" s="23" t="s">
        <v>17</v>
      </c>
      <c r="E27" s="23" t="s">
        <v>102</v>
      </c>
      <c r="F27" s="23" t="s">
        <v>6</v>
      </c>
      <c r="G27" s="23">
        <v>91</v>
      </c>
      <c r="H27" s="23">
        <v>46</v>
      </c>
      <c r="I27" s="23">
        <f t="shared" si="0"/>
        <v>4186</v>
      </c>
    </row>
    <row r="28" spans="1:9" x14ac:dyDescent="0.15">
      <c r="A28" s="23">
        <f ca="1">IF(E28=查询表!$B$2,N(A27)+1,N(A27))</f>
        <v>5</v>
      </c>
      <c r="B28" s="28">
        <v>42779</v>
      </c>
      <c r="C28" s="23" t="s">
        <v>30</v>
      </c>
      <c r="D28" s="23" t="s">
        <v>17</v>
      </c>
      <c r="E28" s="23" t="s">
        <v>102</v>
      </c>
      <c r="F28" s="23" t="s">
        <v>6</v>
      </c>
      <c r="G28" s="23">
        <v>5</v>
      </c>
      <c r="H28" s="23">
        <v>68.900000000000006</v>
      </c>
      <c r="I28" s="23">
        <f t="shared" si="0"/>
        <v>344.5</v>
      </c>
    </row>
    <row r="29" spans="1:9" x14ac:dyDescent="0.15">
      <c r="A29" s="23">
        <f ca="1">IF(E29=查询表!$B$2,N(A28)+1,N(A28))</f>
        <v>5</v>
      </c>
      <c r="B29" s="28">
        <v>42779</v>
      </c>
      <c r="C29" s="23" t="s">
        <v>31</v>
      </c>
      <c r="D29" s="23" t="s">
        <v>11</v>
      </c>
      <c r="E29" s="23" t="s">
        <v>105</v>
      </c>
      <c r="F29" s="23" t="s">
        <v>6</v>
      </c>
      <c r="G29" s="23">
        <v>280</v>
      </c>
      <c r="H29" s="23">
        <v>62.6</v>
      </c>
      <c r="I29" s="23">
        <f t="shared" si="0"/>
        <v>17528</v>
      </c>
    </row>
    <row r="30" spans="1:9" x14ac:dyDescent="0.15">
      <c r="A30" s="23">
        <f ca="1">IF(E30=查询表!$B$2,N(A29)+1,N(A29))</f>
        <v>5</v>
      </c>
      <c r="B30" s="28">
        <v>42779</v>
      </c>
      <c r="C30" s="23" t="s">
        <v>31</v>
      </c>
      <c r="D30" s="23" t="s">
        <v>11</v>
      </c>
      <c r="E30" s="23" t="s">
        <v>105</v>
      </c>
      <c r="F30" s="23" t="s">
        <v>6</v>
      </c>
      <c r="G30" s="23">
        <v>346</v>
      </c>
      <c r="H30" s="23">
        <v>70.2</v>
      </c>
      <c r="I30" s="23">
        <f t="shared" si="0"/>
        <v>24289.200000000001</v>
      </c>
    </row>
    <row r="31" spans="1:9" x14ac:dyDescent="0.15">
      <c r="A31" s="23">
        <f ca="1">IF(E31=查询表!$B$2,N(A30)+1,N(A30))</f>
        <v>5</v>
      </c>
      <c r="B31" s="28">
        <v>42779</v>
      </c>
      <c r="C31" s="23" t="s">
        <v>31</v>
      </c>
      <c r="D31" s="23" t="s">
        <v>11</v>
      </c>
      <c r="E31" s="23" t="s">
        <v>105</v>
      </c>
      <c r="F31" s="23" t="s">
        <v>6</v>
      </c>
      <c r="G31" s="23">
        <v>199</v>
      </c>
      <c r="H31" s="23">
        <v>30.7</v>
      </c>
      <c r="I31" s="23">
        <f t="shared" si="0"/>
        <v>6109.3</v>
      </c>
    </row>
    <row r="32" spans="1:9" x14ac:dyDescent="0.15">
      <c r="A32" s="23">
        <f ca="1">IF(E32=查询表!$B$2,N(A31)+1,N(A31))</f>
        <v>5</v>
      </c>
      <c r="B32" s="28">
        <v>42779</v>
      </c>
      <c r="C32" s="23" t="s">
        <v>31</v>
      </c>
      <c r="D32" s="23" t="s">
        <v>11</v>
      </c>
      <c r="E32" s="23" t="s">
        <v>105</v>
      </c>
      <c r="F32" s="23" t="s">
        <v>6</v>
      </c>
      <c r="G32" s="23">
        <v>487</v>
      </c>
      <c r="H32" s="23">
        <v>68.599999999999994</v>
      </c>
      <c r="I32" s="23">
        <f t="shared" si="0"/>
        <v>33408.199999999997</v>
      </c>
    </row>
    <row r="33" spans="1:9" x14ac:dyDescent="0.15">
      <c r="A33" s="23">
        <f ca="1">IF(E33=查询表!$B$2,N(A32)+1,N(A32))</f>
        <v>5</v>
      </c>
      <c r="B33" s="28">
        <v>42779</v>
      </c>
      <c r="C33" s="23" t="s">
        <v>31</v>
      </c>
      <c r="D33" s="23" t="s">
        <v>7</v>
      </c>
      <c r="E33" s="23" t="s">
        <v>105</v>
      </c>
      <c r="F33" s="23" t="s">
        <v>6</v>
      </c>
      <c r="G33" s="23">
        <v>484</v>
      </c>
      <c r="H33" s="23">
        <v>66.8</v>
      </c>
      <c r="I33" s="23">
        <f t="shared" si="0"/>
        <v>32331.199999999997</v>
      </c>
    </row>
    <row r="34" spans="1:9" x14ac:dyDescent="0.15">
      <c r="A34" s="23">
        <f ca="1">IF(E34=查询表!$B$2,N(A33)+1,N(A33))</f>
        <v>5</v>
      </c>
      <c r="B34" s="28">
        <v>42779</v>
      </c>
      <c r="C34" s="23" t="s">
        <v>31</v>
      </c>
      <c r="D34" s="23" t="s">
        <v>7</v>
      </c>
      <c r="E34" s="23" t="s">
        <v>105</v>
      </c>
      <c r="F34" s="23" t="s">
        <v>6</v>
      </c>
      <c r="G34" s="23">
        <v>604</v>
      </c>
      <c r="H34" s="23">
        <v>53.5</v>
      </c>
      <c r="I34" s="23">
        <f t="shared" si="0"/>
        <v>32314</v>
      </c>
    </row>
    <row r="35" spans="1:9" x14ac:dyDescent="0.15">
      <c r="A35" s="23">
        <f ca="1">IF(E35=查询表!$B$2,N(A34)+1,N(A34))</f>
        <v>5</v>
      </c>
      <c r="B35" s="28">
        <v>42779</v>
      </c>
      <c r="C35" s="23" t="s">
        <v>31</v>
      </c>
      <c r="D35" s="23" t="s">
        <v>7</v>
      </c>
      <c r="E35" s="23" t="s">
        <v>105</v>
      </c>
      <c r="F35" s="23" t="s">
        <v>6</v>
      </c>
      <c r="G35" s="23">
        <v>309</v>
      </c>
      <c r="H35" s="23">
        <v>31.1</v>
      </c>
      <c r="I35" s="23">
        <f t="shared" si="0"/>
        <v>9609.9</v>
      </c>
    </row>
    <row r="36" spans="1:9" x14ac:dyDescent="0.15">
      <c r="A36" s="23">
        <f ca="1">IF(E36=查询表!$B$2,N(A35)+1,N(A35))</f>
        <v>5</v>
      </c>
      <c r="B36" s="28">
        <v>42779</v>
      </c>
      <c r="C36" s="23" t="s">
        <v>31</v>
      </c>
      <c r="D36" s="23" t="s">
        <v>7</v>
      </c>
      <c r="E36" s="23" t="s">
        <v>105</v>
      </c>
      <c r="F36" s="23" t="s">
        <v>6</v>
      </c>
      <c r="G36" s="23">
        <v>612</v>
      </c>
      <c r="H36" s="23">
        <v>8.9</v>
      </c>
      <c r="I36" s="23">
        <f t="shared" si="0"/>
        <v>5446.8</v>
      </c>
    </row>
    <row r="37" spans="1:9" x14ac:dyDescent="0.15">
      <c r="A37" s="23">
        <f ca="1">IF(E37=查询表!$B$2,N(A36)+1,N(A36))</f>
        <v>5</v>
      </c>
      <c r="B37" s="28">
        <v>42779</v>
      </c>
      <c r="C37" s="23" t="s">
        <v>31</v>
      </c>
      <c r="D37" s="23" t="s">
        <v>9</v>
      </c>
      <c r="E37" s="23" t="s">
        <v>105</v>
      </c>
      <c r="F37" s="23" t="s">
        <v>6</v>
      </c>
      <c r="G37" s="23">
        <v>699</v>
      </c>
      <c r="H37" s="23">
        <v>4.4000000000000004</v>
      </c>
      <c r="I37" s="23">
        <f t="shared" si="0"/>
        <v>3075.6000000000004</v>
      </c>
    </row>
    <row r="38" spans="1:9" x14ac:dyDescent="0.15">
      <c r="A38" s="23">
        <f ca="1">IF(E38=查询表!$B$2,N(A37)+1,N(A37))</f>
        <v>5</v>
      </c>
      <c r="B38" s="28">
        <v>42779</v>
      </c>
      <c r="C38" s="23" t="s">
        <v>31</v>
      </c>
      <c r="D38" s="23" t="s">
        <v>9</v>
      </c>
      <c r="E38" s="23" t="s">
        <v>105</v>
      </c>
      <c r="F38" s="23" t="s">
        <v>6</v>
      </c>
      <c r="G38" s="23">
        <v>628</v>
      </c>
      <c r="H38" s="23">
        <v>99.5</v>
      </c>
      <c r="I38" s="23">
        <f t="shared" si="0"/>
        <v>62486</v>
      </c>
    </row>
    <row r="39" spans="1:9" x14ac:dyDescent="0.15">
      <c r="A39" s="23">
        <f ca="1">IF(E39=查询表!$B$2,N(A38)+1,N(A38))</f>
        <v>5</v>
      </c>
      <c r="B39" s="28">
        <v>42779</v>
      </c>
      <c r="C39" s="23" t="s">
        <v>31</v>
      </c>
      <c r="D39" s="23" t="s">
        <v>9</v>
      </c>
      <c r="E39" s="23" t="s">
        <v>105</v>
      </c>
      <c r="F39" s="23" t="s">
        <v>6</v>
      </c>
      <c r="G39" s="23">
        <v>695</v>
      </c>
      <c r="H39" s="23">
        <v>28.5</v>
      </c>
      <c r="I39" s="23">
        <f t="shared" si="0"/>
        <v>19807.5</v>
      </c>
    </row>
    <row r="40" spans="1:9" x14ac:dyDescent="0.15">
      <c r="A40" s="23">
        <f ca="1">IF(E40=查询表!$B$2,N(A39)+1,N(A39))</f>
        <v>5</v>
      </c>
      <c r="B40" s="28">
        <v>42779</v>
      </c>
      <c r="C40" s="23" t="s">
        <v>31</v>
      </c>
      <c r="D40" s="23" t="s">
        <v>18</v>
      </c>
      <c r="E40" s="23" t="s">
        <v>105</v>
      </c>
      <c r="F40" s="23" t="s">
        <v>6</v>
      </c>
      <c r="G40" s="23">
        <v>177</v>
      </c>
      <c r="H40" s="23">
        <v>0.2</v>
      </c>
      <c r="I40" s="23">
        <f t="shared" si="0"/>
        <v>35.4</v>
      </c>
    </row>
    <row r="41" spans="1:9" x14ac:dyDescent="0.15">
      <c r="A41" s="23">
        <f ca="1">IF(E41=查询表!$B$2,N(A40)+1,N(A40))</f>
        <v>5</v>
      </c>
      <c r="B41" s="28">
        <v>42779</v>
      </c>
      <c r="C41" s="23" t="s">
        <v>31</v>
      </c>
      <c r="D41" s="23" t="s">
        <v>18</v>
      </c>
      <c r="E41" s="23" t="s">
        <v>105</v>
      </c>
      <c r="F41" s="23" t="s">
        <v>6</v>
      </c>
      <c r="G41" s="23">
        <v>865</v>
      </c>
      <c r="H41" s="23">
        <v>92.8</v>
      </c>
      <c r="I41" s="23">
        <f t="shared" si="0"/>
        <v>80272</v>
      </c>
    </row>
    <row r="42" spans="1:9" x14ac:dyDescent="0.15">
      <c r="A42" s="23">
        <f ca="1">IF(E42=查询表!$B$2,N(A41)+1,N(A41))</f>
        <v>5</v>
      </c>
      <c r="B42" s="28">
        <v>42779</v>
      </c>
      <c r="C42" s="23" t="s">
        <v>31</v>
      </c>
      <c r="D42" s="23" t="s">
        <v>18</v>
      </c>
      <c r="E42" s="23" t="s">
        <v>105</v>
      </c>
      <c r="F42" s="23" t="s">
        <v>6</v>
      </c>
      <c r="G42" s="23">
        <v>6</v>
      </c>
      <c r="H42" s="23">
        <v>44.8</v>
      </c>
      <c r="I42" s="23">
        <f t="shared" si="0"/>
        <v>268.79999999999995</v>
      </c>
    </row>
    <row r="43" spans="1:9" x14ac:dyDescent="0.15">
      <c r="A43" s="23">
        <f ca="1">IF(E43=查询表!$B$2,N(A42)+1,N(A42))</f>
        <v>5</v>
      </c>
      <c r="B43" s="28">
        <v>42779</v>
      </c>
      <c r="C43" s="23" t="s">
        <v>31</v>
      </c>
      <c r="D43" s="23" t="s">
        <v>17</v>
      </c>
      <c r="E43" s="23" t="s">
        <v>105</v>
      </c>
      <c r="F43" s="23" t="s">
        <v>6</v>
      </c>
      <c r="G43" s="23">
        <v>353</v>
      </c>
      <c r="H43" s="23">
        <v>72.900000000000006</v>
      </c>
      <c r="I43" s="23">
        <f t="shared" si="0"/>
        <v>25733.7</v>
      </c>
    </row>
    <row r="44" spans="1:9" x14ac:dyDescent="0.15">
      <c r="A44" s="23">
        <f ca="1">IF(E44=查询表!$B$2,N(A43)+1,N(A43))</f>
        <v>5</v>
      </c>
      <c r="B44" s="28">
        <v>42779</v>
      </c>
      <c r="C44" s="23" t="s">
        <v>31</v>
      </c>
      <c r="D44" s="23" t="s">
        <v>17</v>
      </c>
      <c r="E44" s="23" t="s">
        <v>105</v>
      </c>
      <c r="F44" s="23" t="s">
        <v>6</v>
      </c>
      <c r="G44" s="23">
        <v>643</v>
      </c>
      <c r="H44" s="23">
        <v>99.5</v>
      </c>
      <c r="I44" s="23">
        <f t="shared" si="0"/>
        <v>63978.5</v>
      </c>
    </row>
    <row r="45" spans="1:9" x14ac:dyDescent="0.15">
      <c r="A45" s="23">
        <f ca="1">IF(E45=查询表!$B$2,N(A44)+1,N(A44))</f>
        <v>5</v>
      </c>
      <c r="B45" s="28">
        <v>42779</v>
      </c>
      <c r="C45" s="23" t="s">
        <v>31</v>
      </c>
      <c r="D45" s="23" t="s">
        <v>17</v>
      </c>
      <c r="E45" s="23" t="s">
        <v>105</v>
      </c>
      <c r="F45" s="23" t="s">
        <v>6</v>
      </c>
      <c r="G45" s="23">
        <v>297</v>
      </c>
      <c r="H45" s="23">
        <v>52.9</v>
      </c>
      <c r="I45" s="23">
        <f t="shared" si="0"/>
        <v>15711.3</v>
      </c>
    </row>
    <row r="46" spans="1:9" x14ac:dyDescent="0.15">
      <c r="A46" s="23">
        <f ca="1">IF(E46=查询表!$B$2,N(A45)+1,N(A45))</f>
        <v>5</v>
      </c>
      <c r="B46" s="28">
        <v>42779</v>
      </c>
      <c r="C46" s="23" t="s">
        <v>31</v>
      </c>
      <c r="D46" s="23" t="s">
        <v>17</v>
      </c>
      <c r="E46" s="23" t="s">
        <v>105</v>
      </c>
      <c r="F46" s="23" t="s">
        <v>6</v>
      </c>
      <c r="G46" s="23">
        <v>369</v>
      </c>
      <c r="H46" s="23">
        <v>97.5</v>
      </c>
      <c r="I46" s="23">
        <f t="shared" si="0"/>
        <v>35977.5</v>
      </c>
    </row>
    <row r="47" spans="1:9" x14ac:dyDescent="0.15">
      <c r="A47" s="23">
        <f ca="1">IF(E47=查询表!$B$2,N(A46)+1,N(A46))</f>
        <v>5</v>
      </c>
      <c r="B47" s="28">
        <v>42779</v>
      </c>
      <c r="C47" s="23" t="s">
        <v>31</v>
      </c>
      <c r="D47" s="23" t="s">
        <v>17</v>
      </c>
      <c r="E47" s="23" t="s">
        <v>105</v>
      </c>
      <c r="F47" s="23" t="s">
        <v>6</v>
      </c>
      <c r="G47" s="23">
        <v>375</v>
      </c>
      <c r="H47" s="23">
        <v>20.399999999999999</v>
      </c>
      <c r="I47" s="23">
        <f t="shared" si="0"/>
        <v>7649.9999999999991</v>
      </c>
    </row>
    <row r="48" spans="1:9" x14ac:dyDescent="0.15">
      <c r="A48" s="23">
        <f ca="1">IF(E48=查询表!$B$2,N(A47)+1,N(A47))</f>
        <v>5</v>
      </c>
      <c r="B48" s="28">
        <v>42779</v>
      </c>
      <c r="C48" s="23" t="s">
        <v>31</v>
      </c>
      <c r="D48" s="23" t="s">
        <v>17</v>
      </c>
      <c r="E48" s="23" t="s">
        <v>105</v>
      </c>
      <c r="F48" s="23" t="s">
        <v>6</v>
      </c>
      <c r="G48" s="23">
        <v>699</v>
      </c>
      <c r="H48" s="23">
        <v>45.3</v>
      </c>
      <c r="I48" s="23">
        <f t="shared" si="0"/>
        <v>31664.699999999997</v>
      </c>
    </row>
    <row r="49" spans="1:12" x14ac:dyDescent="0.15">
      <c r="A49" s="23">
        <f ca="1">IF(E49=查询表!$B$2,N(A48)+1,N(A48))</f>
        <v>5</v>
      </c>
      <c r="B49" s="28">
        <v>42779</v>
      </c>
      <c r="C49" s="23" t="s">
        <v>32</v>
      </c>
      <c r="D49" s="23" t="s">
        <v>17</v>
      </c>
      <c r="E49" s="23" t="s">
        <v>117</v>
      </c>
      <c r="F49" s="23" t="s">
        <v>6</v>
      </c>
      <c r="G49" s="23">
        <v>50</v>
      </c>
      <c r="H49" s="23">
        <v>6.6</v>
      </c>
      <c r="I49" s="23">
        <f t="shared" si="0"/>
        <v>330</v>
      </c>
    </row>
    <row r="50" spans="1:12" x14ac:dyDescent="0.15">
      <c r="A50" s="23">
        <f ca="1">IF(E50=查询表!$B$2,N(A49)+1,N(A49))</f>
        <v>5</v>
      </c>
      <c r="B50" s="28">
        <v>42779</v>
      </c>
      <c r="C50" s="23" t="s">
        <v>33</v>
      </c>
      <c r="D50" s="23" t="s">
        <v>17</v>
      </c>
      <c r="E50" s="23" t="s">
        <v>106</v>
      </c>
      <c r="F50" s="23" t="s">
        <v>6</v>
      </c>
      <c r="G50" s="23">
        <v>422</v>
      </c>
      <c r="H50" s="23">
        <v>21.6</v>
      </c>
      <c r="I50" s="23">
        <f t="shared" si="0"/>
        <v>9115.2000000000007</v>
      </c>
    </row>
    <row r="51" spans="1:12" x14ac:dyDescent="0.15">
      <c r="A51" s="23">
        <f ca="1">IF(E51=查询表!$B$2,N(A50)+1,N(A50))</f>
        <v>5</v>
      </c>
      <c r="B51" s="28">
        <v>42779</v>
      </c>
      <c r="C51" s="23" t="s">
        <v>33</v>
      </c>
      <c r="D51" s="23" t="s">
        <v>17</v>
      </c>
      <c r="E51" s="23" t="s">
        <v>106</v>
      </c>
      <c r="F51" s="23" t="s">
        <v>6</v>
      </c>
      <c r="G51" s="23">
        <v>176</v>
      </c>
      <c r="H51" s="23">
        <v>13.4</v>
      </c>
      <c r="I51" s="23">
        <f t="shared" si="0"/>
        <v>2358.4</v>
      </c>
    </row>
    <row r="52" spans="1:12" x14ac:dyDescent="0.15">
      <c r="A52" s="23">
        <f ca="1">IF(E52=查询表!$B$2,N(A51)+1,N(A51))</f>
        <v>5</v>
      </c>
      <c r="B52" s="28">
        <v>42779</v>
      </c>
      <c r="C52" s="23" t="s">
        <v>34</v>
      </c>
      <c r="D52" s="23" t="s">
        <v>10</v>
      </c>
      <c r="E52" s="23" t="s">
        <v>106</v>
      </c>
      <c r="F52" s="23" t="s">
        <v>6</v>
      </c>
      <c r="G52" s="23">
        <v>894</v>
      </c>
      <c r="H52" s="23">
        <v>17.7</v>
      </c>
      <c r="I52" s="23">
        <f t="shared" si="0"/>
        <v>15823.8</v>
      </c>
    </row>
    <row r="53" spans="1:12" x14ac:dyDescent="0.15">
      <c r="A53" s="23">
        <f ca="1">IF(E53=查询表!$B$2,N(A52)+1,N(A52))</f>
        <v>5</v>
      </c>
      <c r="B53" s="28">
        <v>42779</v>
      </c>
      <c r="C53" s="23" t="s">
        <v>34</v>
      </c>
      <c r="D53" s="23" t="s">
        <v>10</v>
      </c>
      <c r="E53" s="23" t="s">
        <v>106</v>
      </c>
      <c r="F53" s="23" t="s">
        <v>6</v>
      </c>
      <c r="G53" s="23">
        <v>372</v>
      </c>
      <c r="H53" s="23">
        <v>93.7</v>
      </c>
      <c r="I53" s="23">
        <f t="shared" si="0"/>
        <v>34856.400000000001</v>
      </c>
    </row>
    <row r="54" spans="1:12" x14ac:dyDescent="0.15">
      <c r="A54" s="23">
        <f ca="1">IF(E54=查询表!$B$2,N(A53)+1,N(A53))</f>
        <v>5</v>
      </c>
      <c r="B54" s="28">
        <v>42779</v>
      </c>
      <c r="C54" s="23" t="s">
        <v>35</v>
      </c>
      <c r="D54" s="23" t="s">
        <v>17</v>
      </c>
      <c r="E54" s="23" t="s">
        <v>115</v>
      </c>
      <c r="F54" s="23" t="s">
        <v>6</v>
      </c>
      <c r="G54" s="23">
        <v>497</v>
      </c>
      <c r="H54" s="23">
        <v>93</v>
      </c>
      <c r="I54" s="23">
        <f t="shared" si="0"/>
        <v>46221</v>
      </c>
    </row>
    <row r="55" spans="1:12" x14ac:dyDescent="0.15">
      <c r="A55" s="23">
        <f ca="1">IF(E55=查询表!$B$2,N(A54)+1,N(A54))</f>
        <v>5</v>
      </c>
      <c r="B55" s="28">
        <v>42779</v>
      </c>
      <c r="C55" s="23" t="s">
        <v>35</v>
      </c>
      <c r="D55" s="23" t="s">
        <v>17</v>
      </c>
      <c r="E55" s="23" t="s">
        <v>115</v>
      </c>
      <c r="F55" s="23" t="s">
        <v>6</v>
      </c>
      <c r="G55" s="23">
        <v>533</v>
      </c>
      <c r="H55" s="23">
        <v>0.9</v>
      </c>
      <c r="I55" s="23">
        <f t="shared" si="0"/>
        <v>479.7</v>
      </c>
    </row>
    <row r="56" spans="1:12" x14ac:dyDescent="0.15">
      <c r="A56" s="23">
        <f ca="1">IF(E56=查询表!$B$2,N(A55)+1,N(A55))</f>
        <v>5</v>
      </c>
      <c r="B56" s="28">
        <v>42779</v>
      </c>
      <c r="C56" s="23" t="s">
        <v>35</v>
      </c>
      <c r="D56" s="23" t="s">
        <v>17</v>
      </c>
      <c r="E56" s="23" t="s">
        <v>115</v>
      </c>
      <c r="F56" s="23" t="s">
        <v>6</v>
      </c>
      <c r="G56" s="23">
        <v>157</v>
      </c>
      <c r="H56" s="23">
        <v>92.8</v>
      </c>
      <c r="I56" s="23">
        <f t="shared" si="0"/>
        <v>14569.6</v>
      </c>
    </row>
    <row r="57" spans="1:12" s="12" customFormat="1" x14ac:dyDescent="0.15">
      <c r="A57" s="24">
        <f ca="1">IF(E57=查询表!$B$2,N(A56)+1,N(A56))</f>
        <v>5</v>
      </c>
      <c r="B57" s="29">
        <v>42779</v>
      </c>
      <c r="C57" s="24" t="s">
        <v>35</v>
      </c>
      <c r="D57" s="24" t="s">
        <v>19</v>
      </c>
      <c r="E57" s="24" t="s">
        <v>115</v>
      </c>
      <c r="F57" s="24" t="s">
        <v>6</v>
      </c>
      <c r="G57" s="24">
        <v>832</v>
      </c>
      <c r="H57" s="24">
        <v>0.5</v>
      </c>
      <c r="I57" s="24">
        <f t="shared" si="0"/>
        <v>416</v>
      </c>
      <c r="J57" s="15"/>
      <c r="K57" s="15"/>
      <c r="L57" s="15"/>
    </row>
    <row r="58" spans="1:12" s="12" customFormat="1" x14ac:dyDescent="0.15">
      <c r="A58" s="24">
        <f ca="1">IF(E58=查询表!$B$2,N(A57)+1,N(A57))</f>
        <v>5</v>
      </c>
      <c r="B58" s="29">
        <v>42779</v>
      </c>
      <c r="C58" s="24" t="s">
        <v>35</v>
      </c>
      <c r="D58" s="24" t="s">
        <v>17</v>
      </c>
      <c r="E58" s="24" t="s">
        <v>115</v>
      </c>
      <c r="F58" s="24" t="s">
        <v>6</v>
      </c>
      <c r="G58" s="24">
        <v>15</v>
      </c>
      <c r="H58" s="24">
        <v>64</v>
      </c>
      <c r="I58" s="24">
        <f t="shared" si="0"/>
        <v>960</v>
      </c>
      <c r="J58" s="15"/>
      <c r="K58" s="15"/>
      <c r="L58" s="15"/>
    </row>
    <row r="59" spans="1:12" s="12" customFormat="1" x14ac:dyDescent="0.15">
      <c r="A59" s="24">
        <f ca="1">IF(E59=查询表!$B$2,N(A58)+1,N(A58))</f>
        <v>5</v>
      </c>
      <c r="B59" s="29">
        <v>42780</v>
      </c>
      <c r="C59" s="24" t="s">
        <v>36</v>
      </c>
      <c r="D59" s="24" t="s">
        <v>17</v>
      </c>
      <c r="E59" s="24" t="s">
        <v>116</v>
      </c>
      <c r="F59" s="24" t="s">
        <v>6</v>
      </c>
      <c r="G59" s="24">
        <v>795</v>
      </c>
      <c r="H59" s="24">
        <v>62.4</v>
      </c>
      <c r="I59" s="24">
        <f t="shared" si="0"/>
        <v>49608</v>
      </c>
      <c r="J59" s="15"/>
      <c r="K59" s="15"/>
      <c r="L59" s="15"/>
    </row>
    <row r="60" spans="1:12" s="12" customFormat="1" x14ac:dyDescent="0.15">
      <c r="A60" s="24">
        <f ca="1">IF(E60=查询表!$B$2,N(A59)+1,N(A59))</f>
        <v>5</v>
      </c>
      <c r="B60" s="29">
        <v>42780</v>
      </c>
      <c r="C60" s="24" t="s">
        <v>37</v>
      </c>
      <c r="D60" s="24" t="s">
        <v>11</v>
      </c>
      <c r="E60" s="24" t="s">
        <v>107</v>
      </c>
      <c r="F60" s="24" t="s">
        <v>6</v>
      </c>
      <c r="G60" s="24">
        <v>290</v>
      </c>
      <c r="H60" s="24">
        <v>47.2</v>
      </c>
      <c r="I60" s="24">
        <f t="shared" si="0"/>
        <v>13688</v>
      </c>
      <c r="J60" s="15"/>
      <c r="K60" s="15"/>
      <c r="L60" s="15"/>
    </row>
    <row r="61" spans="1:12" s="12" customFormat="1" x14ac:dyDescent="0.15">
      <c r="A61" s="24">
        <f ca="1">IF(E61=查询表!$B$2,N(A60)+1,N(A60))</f>
        <v>5</v>
      </c>
      <c r="B61" s="29">
        <v>42780</v>
      </c>
      <c r="C61" s="24" t="s">
        <v>37</v>
      </c>
      <c r="D61" s="24" t="s">
        <v>13</v>
      </c>
      <c r="E61" s="24" t="s">
        <v>107</v>
      </c>
      <c r="F61" s="24" t="s">
        <v>6</v>
      </c>
      <c r="G61" s="24">
        <v>773</v>
      </c>
      <c r="H61" s="24">
        <v>12.5</v>
      </c>
      <c r="I61" s="24">
        <f t="shared" si="0"/>
        <v>9662.5</v>
      </c>
      <c r="J61" s="15"/>
      <c r="K61" s="15"/>
      <c r="L61" s="15"/>
    </row>
    <row r="62" spans="1:12" s="12" customFormat="1" x14ac:dyDescent="0.15">
      <c r="A62" s="24">
        <f ca="1">IF(E62=查询表!$B$2,N(A61)+1,N(A61))</f>
        <v>5</v>
      </c>
      <c r="B62" s="29">
        <v>42780</v>
      </c>
      <c r="C62" s="24" t="s">
        <v>37</v>
      </c>
      <c r="D62" s="24" t="s">
        <v>13</v>
      </c>
      <c r="E62" s="24" t="s">
        <v>107</v>
      </c>
      <c r="F62" s="24" t="s">
        <v>6</v>
      </c>
      <c r="G62" s="24">
        <v>234</v>
      </c>
      <c r="H62" s="24">
        <v>87.6</v>
      </c>
      <c r="I62" s="24">
        <f t="shared" si="0"/>
        <v>20498.399999999998</v>
      </c>
      <c r="J62" s="15"/>
      <c r="K62" s="15"/>
      <c r="L62" s="15"/>
    </row>
    <row r="63" spans="1:12" x14ac:dyDescent="0.15">
      <c r="A63" s="23">
        <f ca="1">IF(E63=查询表!$B$2,N(A62)+1,N(A62))</f>
        <v>5</v>
      </c>
      <c r="B63" s="28">
        <v>42781</v>
      </c>
      <c r="C63" s="23" t="s">
        <v>38</v>
      </c>
      <c r="D63" s="23" t="s">
        <v>14</v>
      </c>
      <c r="E63" s="23" t="s">
        <v>117</v>
      </c>
      <c r="F63" s="23" t="s">
        <v>6</v>
      </c>
      <c r="G63" s="23">
        <v>956</v>
      </c>
      <c r="H63" s="23">
        <v>19.899999999999999</v>
      </c>
      <c r="I63" s="23">
        <f t="shared" si="0"/>
        <v>19024.399999999998</v>
      </c>
    </row>
    <row r="64" spans="1:12" x14ac:dyDescent="0.15">
      <c r="A64" s="23">
        <f ca="1">IF(E64=查询表!$B$2,N(A63)+1,N(A63))</f>
        <v>5</v>
      </c>
      <c r="B64" s="28">
        <v>42781</v>
      </c>
      <c r="C64" s="23" t="s">
        <v>38</v>
      </c>
      <c r="D64" s="23" t="s">
        <v>7</v>
      </c>
      <c r="E64" s="23" t="s">
        <v>117</v>
      </c>
      <c r="F64" s="23" t="s">
        <v>6</v>
      </c>
      <c r="G64" s="23">
        <v>988</v>
      </c>
      <c r="H64" s="23">
        <v>92.8</v>
      </c>
      <c r="I64" s="23">
        <f t="shared" si="0"/>
        <v>91686.399999999994</v>
      </c>
    </row>
    <row r="65" spans="1:9" x14ac:dyDescent="0.15">
      <c r="A65" s="23">
        <f ca="1">IF(E65=查询表!$B$2,N(A64)+1,N(A64))</f>
        <v>5</v>
      </c>
      <c r="B65" s="28">
        <v>42781</v>
      </c>
      <c r="C65" s="23" t="s">
        <v>39</v>
      </c>
      <c r="D65" s="23" t="s">
        <v>11</v>
      </c>
      <c r="E65" s="23" t="s">
        <v>108</v>
      </c>
      <c r="F65" s="23" t="s">
        <v>6</v>
      </c>
      <c r="G65" s="23">
        <v>513</v>
      </c>
      <c r="H65" s="23">
        <v>18.3</v>
      </c>
      <c r="I65" s="23">
        <f t="shared" si="0"/>
        <v>9387.9</v>
      </c>
    </row>
    <row r="66" spans="1:9" x14ac:dyDescent="0.15">
      <c r="A66" s="23">
        <f ca="1">IF(E66=查询表!$B$2,N(A65)+1,N(A65))</f>
        <v>5</v>
      </c>
      <c r="B66" s="28">
        <v>42781</v>
      </c>
      <c r="C66" s="23" t="s">
        <v>39</v>
      </c>
      <c r="D66" s="23" t="s">
        <v>11</v>
      </c>
      <c r="E66" s="23" t="s">
        <v>108</v>
      </c>
      <c r="F66" s="23" t="s">
        <v>6</v>
      </c>
      <c r="G66" s="23">
        <v>970</v>
      </c>
      <c r="H66" s="23">
        <v>31.2</v>
      </c>
      <c r="I66" s="23">
        <f t="shared" si="0"/>
        <v>30264</v>
      </c>
    </row>
    <row r="67" spans="1:9" x14ac:dyDescent="0.15">
      <c r="A67" s="23">
        <f ca="1">IF(E67=查询表!$B$2,N(A66)+1,N(A66))</f>
        <v>5</v>
      </c>
      <c r="B67" s="28">
        <v>42781</v>
      </c>
      <c r="C67" s="23" t="s">
        <v>39</v>
      </c>
      <c r="D67" s="23" t="s">
        <v>9</v>
      </c>
      <c r="E67" s="23" t="s">
        <v>108</v>
      </c>
      <c r="F67" s="23" t="s">
        <v>6</v>
      </c>
      <c r="G67" s="23">
        <v>695</v>
      </c>
      <c r="H67" s="23">
        <v>0.6</v>
      </c>
      <c r="I67" s="23">
        <f t="shared" ref="I67:I130" si="1">G67*H67</f>
        <v>417</v>
      </c>
    </row>
    <row r="68" spans="1:9" x14ac:dyDescent="0.15">
      <c r="A68" s="23">
        <f ca="1">IF(E68=查询表!$B$2,N(A67)+1,N(A67))</f>
        <v>5</v>
      </c>
      <c r="B68" s="28">
        <v>42781</v>
      </c>
      <c r="C68" s="23" t="s">
        <v>39</v>
      </c>
      <c r="D68" s="23" t="s">
        <v>9</v>
      </c>
      <c r="E68" s="23" t="s">
        <v>108</v>
      </c>
      <c r="F68" s="23" t="s">
        <v>6</v>
      </c>
      <c r="G68" s="23">
        <v>767</v>
      </c>
      <c r="H68" s="23">
        <v>51.9</v>
      </c>
      <c r="I68" s="23">
        <f t="shared" si="1"/>
        <v>39807.299999999996</v>
      </c>
    </row>
    <row r="69" spans="1:9" x14ac:dyDescent="0.15">
      <c r="A69" s="23">
        <f ca="1">IF(E69=查询表!$B$2,N(A68)+1,N(A68))</f>
        <v>5</v>
      </c>
      <c r="B69" s="28">
        <v>42781</v>
      </c>
      <c r="C69" s="23" t="s">
        <v>39</v>
      </c>
      <c r="D69" s="23" t="s">
        <v>9</v>
      </c>
      <c r="E69" s="23" t="s">
        <v>108</v>
      </c>
      <c r="F69" s="23" t="s">
        <v>6</v>
      </c>
      <c r="G69" s="23">
        <v>713</v>
      </c>
      <c r="H69" s="23">
        <v>80.099999999999994</v>
      </c>
      <c r="I69" s="23">
        <f t="shared" si="1"/>
        <v>57111.299999999996</v>
      </c>
    </row>
    <row r="70" spans="1:9" x14ac:dyDescent="0.15">
      <c r="A70" s="23">
        <f ca="1">IF(E70=查询表!$B$2,N(A69)+1,N(A69))</f>
        <v>5</v>
      </c>
      <c r="B70" s="28">
        <v>42781</v>
      </c>
      <c r="C70" s="23" t="s">
        <v>39</v>
      </c>
      <c r="D70" s="23" t="s">
        <v>9</v>
      </c>
      <c r="E70" s="23" t="s">
        <v>108</v>
      </c>
      <c r="F70" s="23" t="s">
        <v>6</v>
      </c>
      <c r="G70" s="23">
        <v>728</v>
      </c>
      <c r="H70" s="23">
        <v>4.2</v>
      </c>
      <c r="I70" s="23">
        <f t="shared" si="1"/>
        <v>3057.6</v>
      </c>
    </row>
    <row r="71" spans="1:9" x14ac:dyDescent="0.15">
      <c r="A71" s="23">
        <f ca="1">IF(E71=查询表!$B$2,N(A70)+1,N(A70))</f>
        <v>5</v>
      </c>
      <c r="B71" s="28">
        <v>42781</v>
      </c>
      <c r="C71" s="23" t="s">
        <v>39</v>
      </c>
      <c r="D71" s="23" t="s">
        <v>15</v>
      </c>
      <c r="E71" s="23" t="s">
        <v>108</v>
      </c>
      <c r="F71" s="23" t="s">
        <v>6</v>
      </c>
      <c r="G71" s="23">
        <v>511</v>
      </c>
      <c r="H71" s="23">
        <v>68.2</v>
      </c>
      <c r="I71" s="23">
        <f t="shared" si="1"/>
        <v>34850.200000000004</v>
      </c>
    </row>
    <row r="72" spans="1:9" x14ac:dyDescent="0.15">
      <c r="A72" s="23">
        <f ca="1">IF(E72=查询表!$B$2,N(A71)+1,N(A71))</f>
        <v>5</v>
      </c>
      <c r="B72" s="28">
        <v>42781</v>
      </c>
      <c r="C72" s="23" t="s">
        <v>40</v>
      </c>
      <c r="D72" s="23" t="s">
        <v>7</v>
      </c>
      <c r="E72" s="23" t="s">
        <v>100</v>
      </c>
      <c r="F72" s="23" t="s">
        <v>6</v>
      </c>
      <c r="G72" s="23">
        <v>78</v>
      </c>
      <c r="H72" s="23">
        <v>64.7</v>
      </c>
      <c r="I72" s="23">
        <f t="shared" si="1"/>
        <v>5046.6000000000004</v>
      </c>
    </row>
    <row r="73" spans="1:9" x14ac:dyDescent="0.15">
      <c r="A73" s="23">
        <f ca="1">IF(E73=查询表!$B$2,N(A72)+1,N(A72))</f>
        <v>5</v>
      </c>
      <c r="B73" s="28">
        <v>42781</v>
      </c>
      <c r="C73" s="23" t="s">
        <v>40</v>
      </c>
      <c r="D73" s="23" t="s">
        <v>7</v>
      </c>
      <c r="E73" s="23" t="s">
        <v>100</v>
      </c>
      <c r="F73" s="23" t="s">
        <v>6</v>
      </c>
      <c r="G73" s="23">
        <v>750</v>
      </c>
      <c r="H73" s="23">
        <v>59</v>
      </c>
      <c r="I73" s="23">
        <f t="shared" si="1"/>
        <v>44250</v>
      </c>
    </row>
    <row r="74" spans="1:9" x14ac:dyDescent="0.15">
      <c r="A74" s="23">
        <f ca="1">IF(E74=查询表!$B$2,N(A73)+1,N(A73))</f>
        <v>5</v>
      </c>
      <c r="B74" s="28">
        <v>42781</v>
      </c>
      <c r="C74" s="23" t="s">
        <v>40</v>
      </c>
      <c r="D74" s="23" t="s">
        <v>7</v>
      </c>
      <c r="E74" s="23" t="s">
        <v>100</v>
      </c>
      <c r="F74" s="23" t="s">
        <v>6</v>
      </c>
      <c r="G74" s="23">
        <v>765</v>
      </c>
      <c r="H74" s="23">
        <v>12</v>
      </c>
      <c r="I74" s="23">
        <f t="shared" si="1"/>
        <v>9180</v>
      </c>
    </row>
    <row r="75" spans="1:9" x14ac:dyDescent="0.15">
      <c r="A75" s="23">
        <f ca="1">IF(E75=查询表!$B$2,N(A74)+1,N(A74))</f>
        <v>5</v>
      </c>
      <c r="B75" s="28">
        <v>42781</v>
      </c>
      <c r="C75" s="23" t="s">
        <v>41</v>
      </c>
      <c r="D75" s="23" t="s">
        <v>7</v>
      </c>
      <c r="E75" s="23" t="s">
        <v>109</v>
      </c>
      <c r="F75" s="23" t="s">
        <v>6</v>
      </c>
      <c r="G75" s="23">
        <v>572</v>
      </c>
      <c r="H75" s="23">
        <v>68.7</v>
      </c>
      <c r="I75" s="23">
        <f t="shared" si="1"/>
        <v>39296.400000000001</v>
      </c>
    </row>
    <row r="76" spans="1:9" x14ac:dyDescent="0.15">
      <c r="A76" s="23">
        <f ca="1">IF(E76=查询表!$B$2,N(A75)+1,N(A75))</f>
        <v>5</v>
      </c>
      <c r="B76" s="28">
        <v>42781</v>
      </c>
      <c r="C76" s="23" t="s">
        <v>41</v>
      </c>
      <c r="D76" s="23" t="s">
        <v>7</v>
      </c>
      <c r="E76" s="23" t="s">
        <v>109</v>
      </c>
      <c r="F76" s="23" t="s">
        <v>6</v>
      </c>
      <c r="G76" s="23">
        <v>519</v>
      </c>
      <c r="H76" s="23">
        <v>75</v>
      </c>
      <c r="I76" s="23">
        <f t="shared" si="1"/>
        <v>38925</v>
      </c>
    </row>
    <row r="77" spans="1:9" x14ac:dyDescent="0.15">
      <c r="A77" s="23">
        <f ca="1">IF(E77=查询表!$B$2,N(A76)+1,N(A76))</f>
        <v>5</v>
      </c>
      <c r="B77" s="28">
        <v>42781</v>
      </c>
      <c r="C77" s="23" t="s">
        <v>41</v>
      </c>
      <c r="D77" s="23" t="s">
        <v>7</v>
      </c>
      <c r="E77" s="23" t="s">
        <v>109</v>
      </c>
      <c r="F77" s="23" t="s">
        <v>6</v>
      </c>
      <c r="G77" s="23">
        <v>853</v>
      </c>
      <c r="H77" s="23">
        <v>60</v>
      </c>
      <c r="I77" s="23">
        <f t="shared" si="1"/>
        <v>51180</v>
      </c>
    </row>
    <row r="78" spans="1:9" x14ac:dyDescent="0.15">
      <c r="A78" s="23">
        <f ca="1">IF(E78=查询表!$B$2,N(A77)+1,N(A77))</f>
        <v>5</v>
      </c>
      <c r="B78" s="28">
        <v>42781</v>
      </c>
      <c r="C78" s="23" t="s">
        <v>41</v>
      </c>
      <c r="D78" s="23" t="s">
        <v>7</v>
      </c>
      <c r="E78" s="23" t="s">
        <v>109</v>
      </c>
      <c r="F78" s="23" t="s">
        <v>6</v>
      </c>
      <c r="G78" s="23">
        <v>687</v>
      </c>
      <c r="H78" s="23">
        <v>18.8</v>
      </c>
      <c r="I78" s="23">
        <f t="shared" si="1"/>
        <v>12915.6</v>
      </c>
    </row>
    <row r="79" spans="1:9" x14ac:dyDescent="0.15">
      <c r="A79" s="23">
        <f ca="1">IF(E79=查询表!$B$2,N(A78)+1,N(A78))</f>
        <v>5</v>
      </c>
      <c r="B79" s="28">
        <v>42781</v>
      </c>
      <c r="C79" s="23" t="s">
        <v>41</v>
      </c>
      <c r="D79" s="23" t="s">
        <v>7</v>
      </c>
      <c r="E79" s="23" t="s">
        <v>109</v>
      </c>
      <c r="F79" s="23" t="s">
        <v>6</v>
      </c>
      <c r="G79" s="23">
        <v>438</v>
      </c>
      <c r="H79" s="23">
        <v>89.9</v>
      </c>
      <c r="I79" s="23">
        <f t="shared" si="1"/>
        <v>39376.200000000004</v>
      </c>
    </row>
    <row r="80" spans="1:9" x14ac:dyDescent="0.15">
      <c r="A80" s="23">
        <f ca="1">IF(E80=查询表!$B$2,N(A79)+1,N(A79))</f>
        <v>5</v>
      </c>
      <c r="B80" s="28">
        <v>42781</v>
      </c>
      <c r="C80" s="23" t="s">
        <v>41</v>
      </c>
      <c r="D80" s="23" t="s">
        <v>7</v>
      </c>
      <c r="E80" s="23" t="s">
        <v>109</v>
      </c>
      <c r="F80" s="23" t="s">
        <v>6</v>
      </c>
      <c r="G80" s="23">
        <v>847</v>
      </c>
      <c r="H80" s="23">
        <v>35.299999999999997</v>
      </c>
      <c r="I80" s="23">
        <f t="shared" si="1"/>
        <v>29899.1</v>
      </c>
    </row>
    <row r="81" spans="1:9" x14ac:dyDescent="0.15">
      <c r="A81" s="23">
        <f ca="1">IF(E81=查询表!$B$2,N(A80)+1,N(A80))</f>
        <v>5</v>
      </c>
      <c r="B81" s="28">
        <v>42782</v>
      </c>
      <c r="C81" s="23" t="s">
        <v>42</v>
      </c>
      <c r="D81" s="23" t="s">
        <v>14</v>
      </c>
      <c r="E81" s="23" t="s">
        <v>110</v>
      </c>
      <c r="F81" s="23" t="s">
        <v>6</v>
      </c>
      <c r="G81" s="23">
        <v>667</v>
      </c>
      <c r="H81" s="23">
        <v>52.7</v>
      </c>
      <c r="I81" s="23">
        <f t="shared" si="1"/>
        <v>35150.9</v>
      </c>
    </row>
    <row r="82" spans="1:9" x14ac:dyDescent="0.15">
      <c r="A82" s="23">
        <f ca="1">IF(E82=查询表!$B$2,N(A81)+1,N(A81))</f>
        <v>5</v>
      </c>
      <c r="B82" s="28">
        <v>42782</v>
      </c>
      <c r="C82" s="23" t="s">
        <v>42</v>
      </c>
      <c r="D82" s="23" t="s">
        <v>7</v>
      </c>
      <c r="E82" s="23" t="s">
        <v>110</v>
      </c>
      <c r="F82" s="23" t="s">
        <v>6</v>
      </c>
      <c r="G82" s="23">
        <v>385</v>
      </c>
      <c r="H82" s="23">
        <v>71.3</v>
      </c>
      <c r="I82" s="23">
        <f t="shared" si="1"/>
        <v>27450.5</v>
      </c>
    </row>
    <row r="83" spans="1:9" x14ac:dyDescent="0.15">
      <c r="A83" s="23">
        <f ca="1">IF(E83=查询表!$B$2,N(A82)+1,N(A82))</f>
        <v>5</v>
      </c>
      <c r="B83" s="28">
        <v>42782</v>
      </c>
      <c r="C83" s="23" t="s">
        <v>42</v>
      </c>
      <c r="D83" s="23" t="s">
        <v>7</v>
      </c>
      <c r="E83" s="23" t="s">
        <v>110</v>
      </c>
      <c r="F83" s="23" t="s">
        <v>6</v>
      </c>
      <c r="G83" s="23">
        <v>542</v>
      </c>
      <c r="H83" s="23">
        <v>88.9</v>
      </c>
      <c r="I83" s="23">
        <f t="shared" si="1"/>
        <v>48183.8</v>
      </c>
    </row>
    <row r="84" spans="1:9" x14ac:dyDescent="0.15">
      <c r="A84" s="23">
        <f ca="1">IF(E84=查询表!$B$2,N(A83)+1,N(A83))</f>
        <v>5</v>
      </c>
      <c r="B84" s="28">
        <v>42782</v>
      </c>
      <c r="C84" s="23" t="s">
        <v>42</v>
      </c>
      <c r="D84" s="23" t="s">
        <v>7</v>
      </c>
      <c r="E84" s="23" t="s">
        <v>110</v>
      </c>
      <c r="F84" s="23" t="s">
        <v>6</v>
      </c>
      <c r="G84" s="23">
        <v>781</v>
      </c>
      <c r="H84" s="23">
        <v>82.5</v>
      </c>
      <c r="I84" s="23">
        <f t="shared" si="1"/>
        <v>64432.5</v>
      </c>
    </row>
    <row r="85" spans="1:9" x14ac:dyDescent="0.15">
      <c r="A85" s="23">
        <f ca="1">IF(E85=查询表!$B$2,N(A84)+1,N(A84))</f>
        <v>5</v>
      </c>
      <c r="B85" s="28">
        <v>42782</v>
      </c>
      <c r="C85" s="23" t="s">
        <v>42</v>
      </c>
      <c r="D85" s="23" t="s">
        <v>7</v>
      </c>
      <c r="E85" s="23" t="s">
        <v>110</v>
      </c>
      <c r="F85" s="23" t="s">
        <v>6</v>
      </c>
      <c r="G85" s="23">
        <v>287</v>
      </c>
      <c r="H85" s="23">
        <v>2.5</v>
      </c>
      <c r="I85" s="23">
        <f t="shared" si="1"/>
        <v>717.5</v>
      </c>
    </row>
    <row r="86" spans="1:9" x14ac:dyDescent="0.15">
      <c r="A86" s="23">
        <f ca="1">IF(E86=查询表!$B$2,N(A85)+1,N(A85))</f>
        <v>5</v>
      </c>
      <c r="B86" s="28">
        <v>42782</v>
      </c>
      <c r="C86" s="23" t="s">
        <v>42</v>
      </c>
      <c r="D86" s="23" t="s">
        <v>7</v>
      </c>
      <c r="E86" s="23" t="s">
        <v>110</v>
      </c>
      <c r="F86" s="23" t="s">
        <v>6</v>
      </c>
      <c r="G86" s="23">
        <v>781</v>
      </c>
      <c r="H86" s="23">
        <v>30.5</v>
      </c>
      <c r="I86" s="23">
        <f t="shared" si="1"/>
        <v>23820.5</v>
      </c>
    </row>
    <row r="87" spans="1:9" x14ac:dyDescent="0.15">
      <c r="A87" s="23">
        <f ca="1">IF(E87=查询表!$B$2,N(A86)+1,N(A86))</f>
        <v>5</v>
      </c>
      <c r="B87" s="28">
        <v>42782</v>
      </c>
      <c r="C87" s="23" t="s">
        <v>42</v>
      </c>
      <c r="D87" s="23" t="s">
        <v>13</v>
      </c>
      <c r="E87" s="23" t="s">
        <v>110</v>
      </c>
      <c r="F87" s="23" t="s">
        <v>6</v>
      </c>
      <c r="G87" s="23">
        <v>981</v>
      </c>
      <c r="H87" s="23">
        <v>73.400000000000006</v>
      </c>
      <c r="I87" s="23">
        <f t="shared" si="1"/>
        <v>72005.400000000009</v>
      </c>
    </row>
    <row r="88" spans="1:9" x14ac:dyDescent="0.15">
      <c r="A88" s="23">
        <f ca="1">IF(E88=查询表!$B$2,N(A87)+1,N(A87))</f>
        <v>5</v>
      </c>
      <c r="B88" s="28">
        <v>42782</v>
      </c>
      <c r="C88" s="23" t="s">
        <v>42</v>
      </c>
      <c r="D88" s="23" t="s">
        <v>13</v>
      </c>
      <c r="E88" s="23" t="s">
        <v>110</v>
      </c>
      <c r="F88" s="23" t="s">
        <v>6</v>
      </c>
      <c r="G88" s="23">
        <v>4</v>
      </c>
      <c r="H88" s="23">
        <v>99.1</v>
      </c>
      <c r="I88" s="23">
        <f t="shared" si="1"/>
        <v>396.4</v>
      </c>
    </row>
    <row r="89" spans="1:9" x14ac:dyDescent="0.15">
      <c r="A89" s="23">
        <f ca="1">IF(E89=查询表!$B$2,N(A88)+1,N(A88))</f>
        <v>5</v>
      </c>
      <c r="B89" s="28">
        <v>42782</v>
      </c>
      <c r="C89" s="23" t="s">
        <v>42</v>
      </c>
      <c r="D89" s="23" t="s">
        <v>15</v>
      </c>
      <c r="E89" s="23" t="s">
        <v>110</v>
      </c>
      <c r="F89" s="23" t="s">
        <v>6</v>
      </c>
      <c r="G89" s="23">
        <v>681</v>
      </c>
      <c r="H89" s="23">
        <v>77.099999999999994</v>
      </c>
      <c r="I89" s="23">
        <f t="shared" si="1"/>
        <v>52505.1</v>
      </c>
    </row>
    <row r="90" spans="1:9" x14ac:dyDescent="0.15">
      <c r="A90" s="23">
        <f ca="1">IF(E90=查询表!$B$2,N(A89)+1,N(A89))</f>
        <v>5</v>
      </c>
      <c r="B90" s="28">
        <v>42782</v>
      </c>
      <c r="C90" s="23" t="s">
        <v>43</v>
      </c>
      <c r="D90" s="23" t="s">
        <v>17</v>
      </c>
      <c r="E90" s="23" t="s">
        <v>118</v>
      </c>
      <c r="F90" s="23" t="s">
        <v>6</v>
      </c>
      <c r="G90" s="23">
        <v>675</v>
      </c>
      <c r="H90" s="23">
        <v>24.5</v>
      </c>
      <c r="I90" s="23">
        <f t="shared" si="1"/>
        <v>16537.5</v>
      </c>
    </row>
    <row r="91" spans="1:9" x14ac:dyDescent="0.15">
      <c r="A91" s="23">
        <f ca="1">IF(E91=查询表!$B$2,N(A90)+1,N(A90))</f>
        <v>5</v>
      </c>
      <c r="B91" s="28">
        <v>42782</v>
      </c>
      <c r="C91" s="23" t="s">
        <v>43</v>
      </c>
      <c r="D91" s="23" t="s">
        <v>17</v>
      </c>
      <c r="E91" s="23" t="s">
        <v>118</v>
      </c>
      <c r="F91" s="23" t="s">
        <v>6</v>
      </c>
      <c r="G91" s="23">
        <v>27</v>
      </c>
      <c r="H91" s="23">
        <v>87.1</v>
      </c>
      <c r="I91" s="23">
        <f t="shared" si="1"/>
        <v>2351.6999999999998</v>
      </c>
    </row>
    <row r="92" spans="1:9" x14ac:dyDescent="0.15">
      <c r="A92" s="23">
        <f ca="1">IF(E92=查询表!$B$2,N(A91)+1,N(A91))</f>
        <v>5</v>
      </c>
      <c r="B92" s="28">
        <v>42782</v>
      </c>
      <c r="C92" s="23" t="s">
        <v>44</v>
      </c>
      <c r="D92" s="23" t="s">
        <v>7</v>
      </c>
      <c r="E92" s="23" t="s">
        <v>117</v>
      </c>
      <c r="F92" s="23" t="s">
        <v>6</v>
      </c>
      <c r="G92" s="23">
        <v>395</v>
      </c>
      <c r="H92" s="23">
        <v>50.9</v>
      </c>
      <c r="I92" s="23">
        <f t="shared" si="1"/>
        <v>20105.5</v>
      </c>
    </row>
    <row r="93" spans="1:9" x14ac:dyDescent="0.15">
      <c r="A93" s="23">
        <f ca="1">IF(E93=查询表!$B$2,N(A92)+1,N(A92))</f>
        <v>5</v>
      </c>
      <c r="B93" s="28">
        <v>42782</v>
      </c>
      <c r="C93" s="23" t="s">
        <v>44</v>
      </c>
      <c r="D93" s="23" t="s">
        <v>7</v>
      </c>
      <c r="E93" s="23" t="s">
        <v>117</v>
      </c>
      <c r="F93" s="23" t="s">
        <v>6</v>
      </c>
      <c r="G93" s="23">
        <v>277</v>
      </c>
      <c r="H93" s="23">
        <v>75.3</v>
      </c>
      <c r="I93" s="23">
        <f t="shared" si="1"/>
        <v>20858.099999999999</v>
      </c>
    </row>
    <row r="94" spans="1:9" x14ac:dyDescent="0.15">
      <c r="A94" s="23">
        <f ca="1">IF(E94=查询表!$B$2,N(A93)+1,N(A93))</f>
        <v>5</v>
      </c>
      <c r="B94" s="28">
        <v>42782</v>
      </c>
      <c r="C94" s="23" t="s">
        <v>44</v>
      </c>
      <c r="D94" s="23" t="s">
        <v>7</v>
      </c>
      <c r="E94" s="23" t="s">
        <v>117</v>
      </c>
      <c r="F94" s="23" t="s">
        <v>6</v>
      </c>
      <c r="G94" s="23">
        <v>10</v>
      </c>
      <c r="H94" s="23">
        <v>44.1</v>
      </c>
      <c r="I94" s="23">
        <f t="shared" si="1"/>
        <v>441</v>
      </c>
    </row>
    <row r="95" spans="1:9" x14ac:dyDescent="0.15">
      <c r="A95" s="23">
        <f ca="1">IF(E95=查询表!$B$2,N(A94)+1,N(A94))</f>
        <v>5</v>
      </c>
      <c r="B95" s="28">
        <v>42782</v>
      </c>
      <c r="C95" s="23" t="s">
        <v>44</v>
      </c>
      <c r="D95" s="23" t="s">
        <v>7</v>
      </c>
      <c r="E95" s="23" t="s">
        <v>117</v>
      </c>
      <c r="F95" s="23" t="s">
        <v>6</v>
      </c>
      <c r="G95" s="23">
        <v>184</v>
      </c>
      <c r="H95" s="23">
        <v>39.700000000000003</v>
      </c>
      <c r="I95" s="23">
        <f t="shared" si="1"/>
        <v>7304.8</v>
      </c>
    </row>
    <row r="96" spans="1:9" x14ac:dyDescent="0.15">
      <c r="A96" s="23">
        <f ca="1">IF(E96=查询表!$B$2,N(A95)+1,N(A95))</f>
        <v>5</v>
      </c>
      <c r="B96" s="28">
        <v>42782</v>
      </c>
      <c r="C96" s="23" t="s">
        <v>44</v>
      </c>
      <c r="D96" s="23" t="s">
        <v>7</v>
      </c>
      <c r="E96" s="23" t="s">
        <v>117</v>
      </c>
      <c r="F96" s="23" t="s">
        <v>6</v>
      </c>
      <c r="G96" s="23">
        <v>530</v>
      </c>
      <c r="H96" s="23">
        <v>28.3</v>
      </c>
      <c r="I96" s="23">
        <f t="shared" si="1"/>
        <v>14999</v>
      </c>
    </row>
    <row r="97" spans="1:9" x14ac:dyDescent="0.15">
      <c r="A97" s="23">
        <f ca="1">IF(E97=查询表!$B$2,N(A96)+1,N(A96))</f>
        <v>5</v>
      </c>
      <c r="B97" s="28">
        <v>42782</v>
      </c>
      <c r="C97" s="23" t="s">
        <v>44</v>
      </c>
      <c r="D97" s="23" t="s">
        <v>7</v>
      </c>
      <c r="E97" s="23" t="s">
        <v>117</v>
      </c>
      <c r="F97" s="23" t="s">
        <v>6</v>
      </c>
      <c r="G97" s="23">
        <v>576</v>
      </c>
      <c r="H97" s="23">
        <v>62.5</v>
      </c>
      <c r="I97" s="23">
        <f t="shared" si="1"/>
        <v>36000</v>
      </c>
    </row>
    <row r="98" spans="1:9" x14ac:dyDescent="0.15">
      <c r="A98" s="23">
        <f ca="1">IF(E98=查询表!$B$2,N(A97)+1,N(A97))</f>
        <v>5</v>
      </c>
      <c r="B98" s="28">
        <v>42783</v>
      </c>
      <c r="C98" s="23" t="s">
        <v>45</v>
      </c>
      <c r="D98" s="23" t="s">
        <v>12</v>
      </c>
      <c r="E98" s="23" t="s">
        <v>111</v>
      </c>
      <c r="F98" s="23" t="s">
        <v>6</v>
      </c>
      <c r="G98" s="23">
        <v>367</v>
      </c>
      <c r="H98" s="23">
        <v>78.599999999999994</v>
      </c>
      <c r="I98" s="23">
        <f t="shared" si="1"/>
        <v>28846.199999999997</v>
      </c>
    </row>
    <row r="99" spans="1:9" x14ac:dyDescent="0.15">
      <c r="A99" s="23">
        <f ca="1">IF(E99=查询表!$B$2,N(A98)+1,N(A98))</f>
        <v>5</v>
      </c>
      <c r="B99" s="28">
        <v>42783</v>
      </c>
      <c r="C99" s="23" t="s">
        <v>46</v>
      </c>
      <c r="D99" s="23" t="s">
        <v>7</v>
      </c>
      <c r="E99" s="23" t="s">
        <v>108</v>
      </c>
      <c r="F99" s="23" t="s">
        <v>6</v>
      </c>
      <c r="G99" s="23">
        <v>161</v>
      </c>
      <c r="H99" s="23">
        <v>8.6999999999999993</v>
      </c>
      <c r="I99" s="23">
        <f t="shared" si="1"/>
        <v>1400.6999999999998</v>
      </c>
    </row>
    <row r="100" spans="1:9" x14ac:dyDescent="0.15">
      <c r="A100" s="23">
        <f ca="1">IF(E100=查询表!$B$2,N(A99)+1,N(A99))</f>
        <v>5</v>
      </c>
      <c r="B100" s="28">
        <v>42783</v>
      </c>
      <c r="C100" s="23" t="s">
        <v>47</v>
      </c>
      <c r="D100" s="23" t="s">
        <v>17</v>
      </c>
      <c r="E100" s="23" t="s">
        <v>115</v>
      </c>
      <c r="F100" s="23" t="s">
        <v>6</v>
      </c>
      <c r="G100" s="23">
        <v>553</v>
      </c>
      <c r="H100" s="23">
        <v>4.2</v>
      </c>
      <c r="I100" s="23">
        <f t="shared" si="1"/>
        <v>2322.6</v>
      </c>
    </row>
    <row r="101" spans="1:9" x14ac:dyDescent="0.15">
      <c r="A101" s="23">
        <f ca="1">IF(E101=查询表!$B$2,N(A100)+1,N(A100))</f>
        <v>5</v>
      </c>
      <c r="B101" s="28">
        <v>42783</v>
      </c>
      <c r="C101" s="23" t="s">
        <v>47</v>
      </c>
      <c r="D101" s="23" t="s">
        <v>17</v>
      </c>
      <c r="E101" s="23" t="s">
        <v>115</v>
      </c>
      <c r="F101" s="23" t="s">
        <v>6</v>
      </c>
      <c r="G101" s="23">
        <v>639</v>
      </c>
      <c r="H101" s="23">
        <v>70.7</v>
      </c>
      <c r="I101" s="23">
        <f t="shared" si="1"/>
        <v>45177.3</v>
      </c>
    </row>
    <row r="102" spans="1:9" x14ac:dyDescent="0.15">
      <c r="A102" s="23">
        <f ca="1">IF(E102=查询表!$B$2,N(A101)+1,N(A101))</f>
        <v>5</v>
      </c>
      <c r="B102" s="28">
        <v>42783</v>
      </c>
      <c r="C102" s="23" t="s">
        <v>47</v>
      </c>
      <c r="D102" s="23" t="s">
        <v>17</v>
      </c>
      <c r="E102" s="23" t="s">
        <v>115</v>
      </c>
      <c r="F102" s="23" t="s">
        <v>6</v>
      </c>
      <c r="G102" s="23">
        <v>768</v>
      </c>
      <c r="H102" s="23">
        <v>57.8</v>
      </c>
      <c r="I102" s="23">
        <f t="shared" si="1"/>
        <v>44390.399999999994</v>
      </c>
    </row>
    <row r="103" spans="1:9" x14ac:dyDescent="0.15">
      <c r="A103" s="23">
        <f ca="1">IF(E103=查询表!$B$2,N(A102)+1,N(A102))</f>
        <v>5</v>
      </c>
      <c r="B103" s="28">
        <v>42783</v>
      </c>
      <c r="C103" s="23" t="s">
        <v>47</v>
      </c>
      <c r="D103" s="23" t="s">
        <v>17</v>
      </c>
      <c r="E103" s="23" t="s">
        <v>115</v>
      </c>
      <c r="F103" s="23" t="s">
        <v>6</v>
      </c>
      <c r="G103" s="23">
        <v>814</v>
      </c>
      <c r="H103" s="23">
        <v>41.6</v>
      </c>
      <c r="I103" s="23">
        <f t="shared" si="1"/>
        <v>33862.400000000001</v>
      </c>
    </row>
    <row r="104" spans="1:9" x14ac:dyDescent="0.15">
      <c r="A104" s="23">
        <f ca="1">IF(E104=查询表!$B$2,N(A103)+1,N(A103))</f>
        <v>5</v>
      </c>
      <c r="B104" s="28">
        <v>42783</v>
      </c>
      <c r="C104" s="23" t="s">
        <v>47</v>
      </c>
      <c r="D104" s="23" t="s">
        <v>17</v>
      </c>
      <c r="E104" s="23" t="s">
        <v>115</v>
      </c>
      <c r="F104" s="23" t="s">
        <v>6</v>
      </c>
      <c r="G104" s="23">
        <v>125</v>
      </c>
      <c r="H104" s="23">
        <v>88.6</v>
      </c>
      <c r="I104" s="23">
        <f t="shared" si="1"/>
        <v>11075</v>
      </c>
    </row>
    <row r="105" spans="1:9" x14ac:dyDescent="0.15">
      <c r="A105" s="23">
        <f ca="1">IF(E105=查询表!$B$2,N(A104)+1,N(A104))</f>
        <v>5</v>
      </c>
      <c r="B105" s="28">
        <v>42783</v>
      </c>
      <c r="C105" s="23" t="s">
        <v>48</v>
      </c>
      <c r="D105" s="23" t="s">
        <v>19</v>
      </c>
      <c r="E105" s="23" t="s">
        <v>117</v>
      </c>
      <c r="F105" s="23" t="s">
        <v>6</v>
      </c>
      <c r="G105" s="23">
        <v>507</v>
      </c>
      <c r="H105" s="23">
        <v>66.2</v>
      </c>
      <c r="I105" s="23">
        <f t="shared" si="1"/>
        <v>33563.4</v>
      </c>
    </row>
    <row r="106" spans="1:9" x14ac:dyDescent="0.15">
      <c r="A106" s="23">
        <f ca="1">IF(E106=查询表!$B$2,N(A105)+1,N(A105))</f>
        <v>5</v>
      </c>
      <c r="B106" s="28">
        <v>42783</v>
      </c>
      <c r="C106" s="23" t="s">
        <v>49</v>
      </c>
      <c r="D106" s="23" t="s">
        <v>18</v>
      </c>
      <c r="E106" s="23" t="s">
        <v>117</v>
      </c>
      <c r="F106" s="23" t="s">
        <v>6</v>
      </c>
      <c r="G106" s="23">
        <v>301</v>
      </c>
      <c r="H106" s="23">
        <v>97.3</v>
      </c>
      <c r="I106" s="23">
        <f t="shared" si="1"/>
        <v>29287.3</v>
      </c>
    </row>
    <row r="107" spans="1:9" x14ac:dyDescent="0.15">
      <c r="A107" s="23">
        <f ca="1">IF(E107=查询表!$B$2,N(A106)+1,N(A106))</f>
        <v>5</v>
      </c>
      <c r="B107" s="28">
        <v>42783</v>
      </c>
      <c r="C107" s="23" t="s">
        <v>50</v>
      </c>
      <c r="D107" s="23" t="s">
        <v>17</v>
      </c>
      <c r="E107" s="23" t="s">
        <v>108</v>
      </c>
      <c r="F107" s="23" t="s">
        <v>6</v>
      </c>
      <c r="G107" s="23">
        <v>841</v>
      </c>
      <c r="H107" s="23">
        <v>14.8</v>
      </c>
      <c r="I107" s="23">
        <f t="shared" si="1"/>
        <v>12446.800000000001</v>
      </c>
    </row>
    <row r="108" spans="1:9" x14ac:dyDescent="0.15">
      <c r="A108" s="23">
        <f ca="1">IF(E108=查询表!$B$2,N(A107)+1,N(A107))</f>
        <v>5</v>
      </c>
      <c r="B108" s="28">
        <v>42783</v>
      </c>
      <c r="C108" s="23" t="s">
        <v>50</v>
      </c>
      <c r="D108" s="23" t="s">
        <v>17</v>
      </c>
      <c r="E108" s="23" t="s">
        <v>108</v>
      </c>
      <c r="F108" s="23" t="s">
        <v>6</v>
      </c>
      <c r="G108" s="23">
        <v>217</v>
      </c>
      <c r="H108" s="23">
        <v>86.7</v>
      </c>
      <c r="I108" s="23">
        <f t="shared" si="1"/>
        <v>18813.900000000001</v>
      </c>
    </row>
    <row r="109" spans="1:9" x14ac:dyDescent="0.15">
      <c r="A109" s="23">
        <f ca="1">IF(E109=查询表!$B$2,N(A108)+1,N(A108))</f>
        <v>5</v>
      </c>
      <c r="B109" s="28">
        <v>42783</v>
      </c>
      <c r="C109" s="23" t="s">
        <v>51</v>
      </c>
      <c r="D109" s="23" t="s">
        <v>7</v>
      </c>
      <c r="E109" s="23" t="s">
        <v>110</v>
      </c>
      <c r="F109" s="23" t="s">
        <v>6</v>
      </c>
      <c r="G109" s="23">
        <v>406</v>
      </c>
      <c r="H109" s="23">
        <v>41.6</v>
      </c>
      <c r="I109" s="23">
        <f t="shared" si="1"/>
        <v>16889.600000000002</v>
      </c>
    </row>
    <row r="110" spans="1:9" x14ac:dyDescent="0.15">
      <c r="A110" s="23">
        <f ca="1">IF(E110=查询表!$B$2,N(A109)+1,N(A109))</f>
        <v>5</v>
      </c>
      <c r="B110" s="28">
        <v>42783</v>
      </c>
      <c r="C110" s="23" t="s">
        <v>52</v>
      </c>
      <c r="D110" s="23" t="s">
        <v>7</v>
      </c>
      <c r="E110" s="23" t="s">
        <v>114</v>
      </c>
      <c r="F110" s="23" t="s">
        <v>6</v>
      </c>
      <c r="G110" s="23">
        <v>769</v>
      </c>
      <c r="H110" s="23">
        <v>6</v>
      </c>
      <c r="I110" s="23">
        <f t="shared" si="1"/>
        <v>4614</v>
      </c>
    </row>
    <row r="111" spans="1:9" x14ac:dyDescent="0.15">
      <c r="A111" s="23">
        <f ca="1">IF(E111=查询表!$B$2,N(A110)+1,N(A110))</f>
        <v>5</v>
      </c>
      <c r="B111" s="28">
        <v>42783</v>
      </c>
      <c r="C111" s="23" t="s">
        <v>52</v>
      </c>
      <c r="D111" s="23" t="s">
        <v>8</v>
      </c>
      <c r="E111" s="23" t="s">
        <v>114</v>
      </c>
      <c r="F111" s="23" t="s">
        <v>6</v>
      </c>
      <c r="G111" s="23">
        <v>139</v>
      </c>
      <c r="H111" s="23">
        <v>97.2</v>
      </c>
      <c r="I111" s="23">
        <f t="shared" si="1"/>
        <v>13510.800000000001</v>
      </c>
    </row>
    <row r="112" spans="1:9" x14ac:dyDescent="0.15">
      <c r="A112" s="23">
        <f ca="1">IF(E112=查询表!$B$2,N(A111)+1,N(A111))</f>
        <v>5</v>
      </c>
      <c r="B112" s="28">
        <v>42783</v>
      </c>
      <c r="C112" s="23" t="s">
        <v>53</v>
      </c>
      <c r="D112" s="23" t="s">
        <v>17</v>
      </c>
      <c r="E112" s="24" t="s">
        <v>107</v>
      </c>
      <c r="F112" s="23" t="s">
        <v>6</v>
      </c>
      <c r="G112" s="23">
        <v>341</v>
      </c>
      <c r="H112" s="23">
        <v>7</v>
      </c>
      <c r="I112" s="23">
        <f t="shared" si="1"/>
        <v>2387</v>
      </c>
    </row>
    <row r="113" spans="1:9" x14ac:dyDescent="0.15">
      <c r="A113" s="23">
        <f ca="1">IF(E113=查询表!$B$2,N(A112)+1,N(A112))</f>
        <v>5</v>
      </c>
      <c r="B113" s="28">
        <v>42783</v>
      </c>
      <c r="C113" s="23" t="s">
        <v>53</v>
      </c>
      <c r="D113" s="23" t="s">
        <v>17</v>
      </c>
      <c r="E113" s="24" t="s">
        <v>107</v>
      </c>
      <c r="F113" s="23" t="s">
        <v>6</v>
      </c>
      <c r="G113" s="23">
        <v>714</v>
      </c>
      <c r="H113" s="23">
        <v>12</v>
      </c>
      <c r="I113" s="23">
        <f t="shared" si="1"/>
        <v>8568</v>
      </c>
    </row>
    <row r="114" spans="1:9" x14ac:dyDescent="0.15">
      <c r="A114" s="23">
        <f ca="1">IF(E114=查询表!$B$2,N(A113)+1,N(A113))</f>
        <v>5</v>
      </c>
      <c r="B114" s="28">
        <v>42784</v>
      </c>
      <c r="C114" s="23" t="s">
        <v>54</v>
      </c>
      <c r="D114" s="23" t="s">
        <v>17</v>
      </c>
      <c r="E114" s="23" t="s">
        <v>102</v>
      </c>
      <c r="F114" s="23" t="s">
        <v>6</v>
      </c>
      <c r="G114" s="23">
        <v>185</v>
      </c>
      <c r="H114" s="23">
        <v>80.400000000000006</v>
      </c>
      <c r="I114" s="23">
        <f t="shared" si="1"/>
        <v>14874.000000000002</v>
      </c>
    </row>
    <row r="115" spans="1:9" x14ac:dyDescent="0.15">
      <c r="A115" s="23">
        <f ca="1">IF(E115=查询表!$B$2,N(A114)+1,N(A114))</f>
        <v>5</v>
      </c>
      <c r="B115" s="28">
        <v>42784</v>
      </c>
      <c r="C115" s="23" t="s">
        <v>54</v>
      </c>
      <c r="D115" s="23" t="s">
        <v>17</v>
      </c>
      <c r="E115" s="23" t="s">
        <v>102</v>
      </c>
      <c r="F115" s="23" t="s">
        <v>6</v>
      </c>
      <c r="G115" s="23">
        <v>185</v>
      </c>
      <c r="H115" s="23">
        <v>61.6</v>
      </c>
      <c r="I115" s="23">
        <f t="shared" si="1"/>
        <v>11396</v>
      </c>
    </row>
    <row r="116" spans="1:9" x14ac:dyDescent="0.15">
      <c r="A116" s="23">
        <f ca="1">IF(E116=查询表!$B$2,N(A115)+1,N(A115))</f>
        <v>5</v>
      </c>
      <c r="B116" s="28">
        <v>42784</v>
      </c>
      <c r="C116" s="23" t="s">
        <v>54</v>
      </c>
      <c r="D116" s="23" t="s">
        <v>17</v>
      </c>
      <c r="E116" s="23" t="s">
        <v>102</v>
      </c>
      <c r="F116" s="23" t="s">
        <v>6</v>
      </c>
      <c r="G116" s="23">
        <v>937</v>
      </c>
      <c r="H116" s="23">
        <v>99</v>
      </c>
      <c r="I116" s="23">
        <f t="shared" si="1"/>
        <v>92763</v>
      </c>
    </row>
    <row r="117" spans="1:9" x14ac:dyDescent="0.15">
      <c r="A117" s="23">
        <f ca="1">IF(E117=查询表!$B$2,N(A116)+1,N(A116))</f>
        <v>5</v>
      </c>
      <c r="B117" s="28">
        <v>42784</v>
      </c>
      <c r="C117" s="23" t="s">
        <v>54</v>
      </c>
      <c r="D117" s="23" t="s">
        <v>17</v>
      </c>
      <c r="E117" s="23" t="s">
        <v>102</v>
      </c>
      <c r="F117" s="23" t="s">
        <v>6</v>
      </c>
      <c r="G117" s="23">
        <v>77</v>
      </c>
      <c r="H117" s="23">
        <v>60.1</v>
      </c>
      <c r="I117" s="23">
        <f t="shared" si="1"/>
        <v>4627.7</v>
      </c>
    </row>
    <row r="118" spans="1:9" x14ac:dyDescent="0.15">
      <c r="A118" s="23">
        <f ca="1">IF(E118=查询表!$B$2,N(A117)+1,N(A117))</f>
        <v>5</v>
      </c>
      <c r="B118" s="28">
        <v>42784</v>
      </c>
      <c r="C118" s="23" t="s">
        <v>54</v>
      </c>
      <c r="D118" s="23" t="s">
        <v>9</v>
      </c>
      <c r="E118" s="23" t="s">
        <v>102</v>
      </c>
      <c r="F118" s="23" t="s">
        <v>6</v>
      </c>
      <c r="G118" s="23">
        <v>542</v>
      </c>
      <c r="H118" s="23">
        <v>93.9</v>
      </c>
      <c r="I118" s="23">
        <f t="shared" si="1"/>
        <v>50893.8</v>
      </c>
    </row>
    <row r="119" spans="1:9" x14ac:dyDescent="0.15">
      <c r="A119" s="23">
        <f ca="1">IF(E119=查询表!$B$2,N(A118)+1,N(A118))</f>
        <v>5</v>
      </c>
      <c r="B119" s="28">
        <v>42784</v>
      </c>
      <c r="C119" s="23" t="s">
        <v>54</v>
      </c>
      <c r="D119" s="23" t="s">
        <v>9</v>
      </c>
      <c r="E119" s="23" t="s">
        <v>102</v>
      </c>
      <c r="F119" s="23" t="s">
        <v>6</v>
      </c>
      <c r="G119" s="23">
        <v>224</v>
      </c>
      <c r="H119" s="23">
        <v>88.6</v>
      </c>
      <c r="I119" s="23">
        <f t="shared" si="1"/>
        <v>19846.399999999998</v>
      </c>
    </row>
    <row r="120" spans="1:9" x14ac:dyDescent="0.15">
      <c r="A120" s="23">
        <f ca="1">IF(E120=查询表!$B$2,N(A119)+1,N(A119))</f>
        <v>5</v>
      </c>
      <c r="B120" s="28">
        <v>42784</v>
      </c>
      <c r="C120" s="23" t="s">
        <v>54</v>
      </c>
      <c r="D120" s="23" t="s">
        <v>9</v>
      </c>
      <c r="E120" s="23" t="s">
        <v>102</v>
      </c>
      <c r="F120" s="23" t="s">
        <v>6</v>
      </c>
      <c r="G120" s="23">
        <v>649</v>
      </c>
      <c r="H120" s="23">
        <v>98.9</v>
      </c>
      <c r="I120" s="23">
        <f t="shared" si="1"/>
        <v>64186.100000000006</v>
      </c>
    </row>
    <row r="121" spans="1:9" x14ac:dyDescent="0.15">
      <c r="A121" s="23">
        <f ca="1">IF(E121=查询表!$B$2,N(A120)+1,N(A120))</f>
        <v>5</v>
      </c>
      <c r="B121" s="28">
        <v>42784</v>
      </c>
      <c r="C121" s="23" t="s">
        <v>54</v>
      </c>
      <c r="D121" s="23" t="s">
        <v>18</v>
      </c>
      <c r="E121" s="23" t="s">
        <v>102</v>
      </c>
      <c r="F121" s="23" t="s">
        <v>6</v>
      </c>
      <c r="G121" s="23">
        <v>548</v>
      </c>
      <c r="H121" s="23">
        <v>50.2</v>
      </c>
      <c r="I121" s="23">
        <f t="shared" si="1"/>
        <v>27509.600000000002</v>
      </c>
    </row>
    <row r="122" spans="1:9" x14ac:dyDescent="0.15">
      <c r="A122" s="23">
        <f ca="1">IF(E122=查询表!$B$2,N(A121)+1,N(A121))</f>
        <v>5</v>
      </c>
      <c r="B122" s="28">
        <v>42784</v>
      </c>
      <c r="C122" s="23" t="s">
        <v>54</v>
      </c>
      <c r="D122" s="23" t="s">
        <v>18</v>
      </c>
      <c r="E122" s="23" t="s">
        <v>102</v>
      </c>
      <c r="F122" s="23" t="s">
        <v>6</v>
      </c>
      <c r="G122" s="23">
        <v>473</v>
      </c>
      <c r="H122" s="23">
        <v>51.4</v>
      </c>
      <c r="I122" s="23">
        <f t="shared" si="1"/>
        <v>24312.2</v>
      </c>
    </row>
    <row r="123" spans="1:9" x14ac:dyDescent="0.15">
      <c r="A123" s="23">
        <f ca="1">IF(E123=查询表!$B$2,N(A122)+1,N(A122))</f>
        <v>5</v>
      </c>
      <c r="B123" s="28">
        <v>42784</v>
      </c>
      <c r="C123" s="23" t="s">
        <v>55</v>
      </c>
      <c r="D123" s="23" t="s">
        <v>17</v>
      </c>
      <c r="E123" s="23" t="s">
        <v>102</v>
      </c>
      <c r="F123" s="23" t="s">
        <v>6</v>
      </c>
      <c r="G123" s="23">
        <v>15</v>
      </c>
      <c r="H123" s="23">
        <v>95</v>
      </c>
      <c r="I123" s="23">
        <f t="shared" si="1"/>
        <v>1425</v>
      </c>
    </row>
    <row r="124" spans="1:9" x14ac:dyDescent="0.15">
      <c r="A124" s="23">
        <f ca="1">IF(E124=查询表!$B$2,N(A123)+1,N(A123))</f>
        <v>5</v>
      </c>
      <c r="B124" s="28">
        <v>42784</v>
      </c>
      <c r="C124" s="23" t="s">
        <v>55</v>
      </c>
      <c r="D124" s="23" t="s">
        <v>17</v>
      </c>
      <c r="E124" s="23" t="s">
        <v>102</v>
      </c>
      <c r="F124" s="23" t="s">
        <v>6</v>
      </c>
      <c r="G124" s="23">
        <v>726</v>
      </c>
      <c r="H124" s="23">
        <v>40.1</v>
      </c>
      <c r="I124" s="23">
        <f t="shared" si="1"/>
        <v>29112.600000000002</v>
      </c>
    </row>
    <row r="125" spans="1:9" x14ac:dyDescent="0.15">
      <c r="A125" s="23">
        <f ca="1">IF(E125=查询表!$B$2,N(A124)+1,N(A124))</f>
        <v>5</v>
      </c>
      <c r="B125" s="28">
        <v>42784</v>
      </c>
      <c r="C125" s="23" t="s">
        <v>55</v>
      </c>
      <c r="D125" s="23" t="s">
        <v>17</v>
      </c>
      <c r="E125" s="23" t="s">
        <v>102</v>
      </c>
      <c r="F125" s="23" t="s">
        <v>6</v>
      </c>
      <c r="G125" s="23">
        <v>560</v>
      </c>
      <c r="H125" s="23">
        <v>85.9</v>
      </c>
      <c r="I125" s="23">
        <f t="shared" si="1"/>
        <v>48104</v>
      </c>
    </row>
    <row r="126" spans="1:9" x14ac:dyDescent="0.15">
      <c r="A126" s="23">
        <f ca="1">IF(E126=查询表!$B$2,N(A125)+1,N(A125))</f>
        <v>5</v>
      </c>
      <c r="B126" s="28">
        <v>42784</v>
      </c>
      <c r="C126" s="23" t="s">
        <v>55</v>
      </c>
      <c r="D126" s="23" t="s">
        <v>17</v>
      </c>
      <c r="E126" s="23" t="s">
        <v>102</v>
      </c>
      <c r="F126" s="23" t="s">
        <v>6</v>
      </c>
      <c r="G126" s="23">
        <v>58</v>
      </c>
      <c r="H126" s="23">
        <v>46.8</v>
      </c>
      <c r="I126" s="23">
        <f t="shared" si="1"/>
        <v>2714.3999999999996</v>
      </c>
    </row>
    <row r="127" spans="1:9" x14ac:dyDescent="0.15">
      <c r="A127" s="23">
        <f ca="1">IF(E127=查询表!$B$2,N(A126)+1,N(A126))</f>
        <v>5</v>
      </c>
      <c r="B127" s="28">
        <v>42784</v>
      </c>
      <c r="C127" s="23" t="s">
        <v>55</v>
      </c>
      <c r="D127" s="23" t="s">
        <v>7</v>
      </c>
      <c r="E127" s="23" t="s">
        <v>102</v>
      </c>
      <c r="F127" s="23" t="s">
        <v>6</v>
      </c>
      <c r="G127" s="23">
        <v>746</v>
      </c>
      <c r="H127" s="23">
        <v>7.5</v>
      </c>
      <c r="I127" s="23">
        <f t="shared" si="1"/>
        <v>5595</v>
      </c>
    </row>
    <row r="128" spans="1:9" x14ac:dyDescent="0.15">
      <c r="A128" s="23">
        <f ca="1">IF(E128=查询表!$B$2,N(A127)+1,N(A127))</f>
        <v>5</v>
      </c>
      <c r="B128" s="28">
        <v>42784</v>
      </c>
      <c r="C128" s="23" t="s">
        <v>56</v>
      </c>
      <c r="D128" s="23" t="s">
        <v>7</v>
      </c>
      <c r="E128" s="23" t="s">
        <v>112</v>
      </c>
      <c r="F128" s="23" t="s">
        <v>6</v>
      </c>
      <c r="G128" s="23">
        <v>616</v>
      </c>
      <c r="H128" s="23">
        <v>31.8</v>
      </c>
      <c r="I128" s="23">
        <f t="shared" si="1"/>
        <v>19588.8</v>
      </c>
    </row>
    <row r="129" spans="1:9" x14ac:dyDescent="0.15">
      <c r="A129" s="23">
        <f ca="1">IF(E129=查询表!$B$2,N(A128)+1,N(A128))</f>
        <v>5</v>
      </c>
      <c r="B129" s="28">
        <v>42784</v>
      </c>
      <c r="C129" s="23" t="s">
        <v>56</v>
      </c>
      <c r="D129" s="23" t="s">
        <v>18</v>
      </c>
      <c r="E129" s="23" t="s">
        <v>112</v>
      </c>
      <c r="F129" s="23" t="s">
        <v>6</v>
      </c>
      <c r="G129" s="23">
        <v>376</v>
      </c>
      <c r="H129" s="23">
        <v>10</v>
      </c>
      <c r="I129" s="23">
        <f t="shared" si="1"/>
        <v>3760</v>
      </c>
    </row>
    <row r="130" spans="1:9" x14ac:dyDescent="0.15">
      <c r="A130" s="23">
        <f ca="1">IF(E130=查询表!$B$2,N(A129)+1,N(A129))</f>
        <v>5</v>
      </c>
      <c r="B130" s="28">
        <v>42784</v>
      </c>
      <c r="C130" s="23" t="s">
        <v>56</v>
      </c>
      <c r="D130" s="23" t="s">
        <v>18</v>
      </c>
      <c r="E130" s="23" t="s">
        <v>112</v>
      </c>
      <c r="F130" s="23" t="s">
        <v>6</v>
      </c>
      <c r="G130" s="23">
        <v>217</v>
      </c>
      <c r="H130" s="23">
        <v>55.6</v>
      </c>
      <c r="I130" s="23">
        <f t="shared" si="1"/>
        <v>12065.2</v>
      </c>
    </row>
    <row r="131" spans="1:9" x14ac:dyDescent="0.15">
      <c r="A131" s="23">
        <f ca="1">IF(E131=查询表!$B$2,N(A130)+1,N(A130))</f>
        <v>5</v>
      </c>
      <c r="B131" s="28">
        <v>42784</v>
      </c>
      <c r="C131" s="23" t="s">
        <v>57</v>
      </c>
      <c r="D131" s="23" t="s">
        <v>12</v>
      </c>
      <c r="E131" s="24" t="s">
        <v>107</v>
      </c>
      <c r="F131" s="23" t="s">
        <v>6</v>
      </c>
      <c r="G131" s="23">
        <v>815</v>
      </c>
      <c r="H131" s="23">
        <v>91.7</v>
      </c>
      <c r="I131" s="23">
        <f t="shared" ref="I131:I194" si="2">G131*H131</f>
        <v>74735.5</v>
      </c>
    </row>
    <row r="132" spans="1:9" x14ac:dyDescent="0.15">
      <c r="A132" s="23">
        <f ca="1">IF(E132=查询表!$B$2,N(A131)+1,N(A131))</f>
        <v>5</v>
      </c>
      <c r="B132" s="28">
        <v>42784</v>
      </c>
      <c r="C132" s="23" t="s">
        <v>57</v>
      </c>
      <c r="D132" s="23" t="s">
        <v>12</v>
      </c>
      <c r="E132" s="24" t="s">
        <v>107</v>
      </c>
      <c r="F132" s="23" t="s">
        <v>6</v>
      </c>
      <c r="G132" s="23">
        <v>114</v>
      </c>
      <c r="H132" s="23">
        <v>18.2</v>
      </c>
      <c r="I132" s="23">
        <f t="shared" si="2"/>
        <v>2074.7999999999997</v>
      </c>
    </row>
    <row r="133" spans="1:9" x14ac:dyDescent="0.15">
      <c r="A133" s="23">
        <f ca="1">IF(E133=查询表!$B$2,N(A132)+1,N(A132))</f>
        <v>5</v>
      </c>
      <c r="B133" s="28">
        <v>42784</v>
      </c>
      <c r="C133" s="23" t="s">
        <v>57</v>
      </c>
      <c r="D133" s="23" t="s">
        <v>12</v>
      </c>
      <c r="E133" s="24" t="s">
        <v>107</v>
      </c>
      <c r="F133" s="23" t="s">
        <v>6</v>
      </c>
      <c r="G133" s="23">
        <v>457</v>
      </c>
      <c r="H133" s="23">
        <v>92.2</v>
      </c>
      <c r="I133" s="23">
        <f t="shared" si="2"/>
        <v>42135.4</v>
      </c>
    </row>
    <row r="134" spans="1:9" x14ac:dyDescent="0.15">
      <c r="A134" s="23">
        <f ca="1">IF(E134=查询表!$B$2,N(A133)+1,N(A133))</f>
        <v>5</v>
      </c>
      <c r="B134" s="28">
        <v>42785</v>
      </c>
      <c r="C134" s="23" t="s">
        <v>58</v>
      </c>
      <c r="D134" s="23" t="s">
        <v>17</v>
      </c>
      <c r="E134" s="23" t="s">
        <v>108</v>
      </c>
      <c r="F134" s="23" t="s">
        <v>6</v>
      </c>
      <c r="G134" s="23">
        <v>143</v>
      </c>
      <c r="H134" s="23">
        <v>60.2</v>
      </c>
      <c r="I134" s="23">
        <f t="shared" si="2"/>
        <v>8608.6</v>
      </c>
    </row>
    <row r="135" spans="1:9" x14ac:dyDescent="0.15">
      <c r="A135" s="23">
        <f ca="1">IF(E135=查询表!$B$2,N(A134)+1,N(A134))</f>
        <v>5</v>
      </c>
      <c r="B135" s="28">
        <v>42785</v>
      </c>
      <c r="C135" s="23" t="s">
        <v>58</v>
      </c>
      <c r="D135" s="23" t="s">
        <v>17</v>
      </c>
      <c r="E135" s="23" t="s">
        <v>108</v>
      </c>
      <c r="F135" s="23" t="s">
        <v>6</v>
      </c>
      <c r="G135" s="23">
        <v>169</v>
      </c>
      <c r="H135" s="23">
        <v>78.3</v>
      </c>
      <c r="I135" s="23">
        <f t="shared" si="2"/>
        <v>13232.699999999999</v>
      </c>
    </row>
    <row r="136" spans="1:9" x14ac:dyDescent="0.15">
      <c r="A136" s="23">
        <f ca="1">IF(E136=查询表!$B$2,N(A135)+1,N(A135))</f>
        <v>5</v>
      </c>
      <c r="B136" s="28">
        <v>42785</v>
      </c>
      <c r="C136" s="23" t="s">
        <v>58</v>
      </c>
      <c r="D136" s="23" t="s">
        <v>17</v>
      </c>
      <c r="E136" s="23" t="s">
        <v>108</v>
      </c>
      <c r="F136" s="23" t="s">
        <v>6</v>
      </c>
      <c r="G136" s="23">
        <v>41</v>
      </c>
      <c r="H136" s="23">
        <v>82.1</v>
      </c>
      <c r="I136" s="23">
        <f t="shared" si="2"/>
        <v>3366.1</v>
      </c>
    </row>
    <row r="137" spans="1:9" x14ac:dyDescent="0.15">
      <c r="A137" s="23">
        <f ca="1">IF(E137=查询表!$B$2,N(A136)+1,N(A136))</f>
        <v>5</v>
      </c>
      <c r="B137" s="28">
        <v>42785</v>
      </c>
      <c r="C137" s="23" t="s">
        <v>59</v>
      </c>
      <c r="D137" s="23" t="s">
        <v>17</v>
      </c>
      <c r="E137" s="23" t="s">
        <v>101</v>
      </c>
      <c r="F137" s="23" t="s">
        <v>6</v>
      </c>
      <c r="G137" s="23">
        <v>187</v>
      </c>
      <c r="H137" s="23">
        <v>42.7</v>
      </c>
      <c r="I137" s="23">
        <f t="shared" si="2"/>
        <v>7984.9000000000005</v>
      </c>
    </row>
    <row r="138" spans="1:9" x14ac:dyDescent="0.15">
      <c r="A138" s="23">
        <f ca="1">IF(E138=查询表!$B$2,N(A137)+1,N(A137))</f>
        <v>5</v>
      </c>
      <c r="B138" s="28">
        <v>42785</v>
      </c>
      <c r="C138" s="23" t="s">
        <v>60</v>
      </c>
      <c r="D138" s="23" t="s">
        <v>17</v>
      </c>
      <c r="E138" s="24" t="s">
        <v>107</v>
      </c>
      <c r="F138" s="23" t="s">
        <v>6</v>
      </c>
      <c r="G138" s="23">
        <v>518</v>
      </c>
      <c r="H138" s="23">
        <v>87.1</v>
      </c>
      <c r="I138" s="23">
        <f t="shared" si="2"/>
        <v>45117.799999999996</v>
      </c>
    </row>
    <row r="139" spans="1:9" x14ac:dyDescent="0.15">
      <c r="A139" s="23">
        <f ca="1">IF(E139=查询表!$B$2,N(A138)+1,N(A138))</f>
        <v>5</v>
      </c>
      <c r="B139" s="28">
        <v>42785</v>
      </c>
      <c r="C139" s="23" t="s">
        <v>60</v>
      </c>
      <c r="D139" s="23" t="s">
        <v>17</v>
      </c>
      <c r="E139" s="24" t="s">
        <v>107</v>
      </c>
      <c r="F139" s="23" t="s">
        <v>6</v>
      </c>
      <c r="G139" s="23">
        <v>267</v>
      </c>
      <c r="H139" s="23">
        <v>63.8</v>
      </c>
      <c r="I139" s="23">
        <f t="shared" si="2"/>
        <v>17034.599999999999</v>
      </c>
    </row>
    <row r="140" spans="1:9" x14ac:dyDescent="0.15">
      <c r="A140" s="23">
        <f ca="1">IF(E140=查询表!$B$2,N(A139)+1,N(A139))</f>
        <v>5</v>
      </c>
      <c r="B140" s="28">
        <v>42786</v>
      </c>
      <c r="C140" s="23" t="s">
        <v>61</v>
      </c>
      <c r="D140" s="23" t="s">
        <v>11</v>
      </c>
      <c r="E140" s="23" t="s">
        <v>104</v>
      </c>
      <c r="F140" s="23" t="s">
        <v>6</v>
      </c>
      <c r="G140" s="23">
        <v>15</v>
      </c>
      <c r="H140" s="23">
        <v>71.7</v>
      </c>
      <c r="I140" s="23">
        <f t="shared" si="2"/>
        <v>1075.5</v>
      </c>
    </row>
    <row r="141" spans="1:9" x14ac:dyDescent="0.15">
      <c r="A141" s="23">
        <f ca="1">IF(E141=查询表!$B$2,N(A140)+1,N(A140))</f>
        <v>5</v>
      </c>
      <c r="B141" s="28">
        <v>42786</v>
      </c>
      <c r="C141" s="23" t="s">
        <v>61</v>
      </c>
      <c r="D141" s="23" t="s">
        <v>11</v>
      </c>
      <c r="E141" s="23" t="s">
        <v>104</v>
      </c>
      <c r="F141" s="23" t="s">
        <v>6</v>
      </c>
      <c r="G141" s="23">
        <v>580</v>
      </c>
      <c r="H141" s="23">
        <v>62.1</v>
      </c>
      <c r="I141" s="23">
        <f t="shared" si="2"/>
        <v>36018</v>
      </c>
    </row>
    <row r="142" spans="1:9" x14ac:dyDescent="0.15">
      <c r="A142" s="23">
        <f ca="1">IF(E142=查询表!$B$2,N(A141)+1,N(A141))</f>
        <v>5</v>
      </c>
      <c r="B142" s="28">
        <v>42786</v>
      </c>
      <c r="C142" s="23" t="s">
        <v>61</v>
      </c>
      <c r="D142" s="23" t="s">
        <v>11</v>
      </c>
      <c r="E142" s="23" t="s">
        <v>104</v>
      </c>
      <c r="F142" s="23" t="s">
        <v>6</v>
      </c>
      <c r="G142" s="23">
        <v>960</v>
      </c>
      <c r="H142" s="23">
        <v>21</v>
      </c>
      <c r="I142" s="23">
        <f t="shared" si="2"/>
        <v>20160</v>
      </c>
    </row>
    <row r="143" spans="1:9" x14ac:dyDescent="0.15">
      <c r="A143" s="23">
        <f ca="1">IF(E143=查询表!$B$2,N(A142)+1,N(A142))</f>
        <v>5</v>
      </c>
      <c r="B143" s="28">
        <v>42786</v>
      </c>
      <c r="C143" s="23" t="s">
        <v>61</v>
      </c>
      <c r="D143" s="23" t="s">
        <v>11</v>
      </c>
      <c r="E143" s="23" t="s">
        <v>104</v>
      </c>
      <c r="F143" s="23" t="s">
        <v>6</v>
      </c>
      <c r="G143" s="23">
        <v>619</v>
      </c>
      <c r="H143" s="23">
        <v>36.700000000000003</v>
      </c>
      <c r="I143" s="23">
        <f t="shared" si="2"/>
        <v>22717.300000000003</v>
      </c>
    </row>
    <row r="144" spans="1:9" x14ac:dyDescent="0.15">
      <c r="A144" s="23">
        <f ca="1">IF(E144=查询表!$B$2,N(A143)+1,N(A143))</f>
        <v>5</v>
      </c>
      <c r="B144" s="28">
        <v>42786</v>
      </c>
      <c r="C144" s="23" t="s">
        <v>61</v>
      </c>
      <c r="D144" s="23" t="s">
        <v>11</v>
      </c>
      <c r="E144" s="23" t="s">
        <v>104</v>
      </c>
      <c r="F144" s="23" t="s">
        <v>6</v>
      </c>
      <c r="G144" s="23">
        <v>135</v>
      </c>
      <c r="H144" s="23">
        <v>7</v>
      </c>
      <c r="I144" s="23">
        <f t="shared" si="2"/>
        <v>945</v>
      </c>
    </row>
    <row r="145" spans="1:9" x14ac:dyDescent="0.15">
      <c r="A145" s="23">
        <f ca="1">IF(E145=查询表!$B$2,N(A144)+1,N(A144))</f>
        <v>5</v>
      </c>
      <c r="B145" s="28">
        <v>42786</v>
      </c>
      <c r="C145" s="23" t="s">
        <v>61</v>
      </c>
      <c r="D145" s="23" t="s">
        <v>11</v>
      </c>
      <c r="E145" s="23" t="s">
        <v>104</v>
      </c>
      <c r="F145" s="23" t="s">
        <v>6</v>
      </c>
      <c r="G145" s="23">
        <v>125</v>
      </c>
      <c r="H145" s="23">
        <v>52.6</v>
      </c>
      <c r="I145" s="23">
        <f t="shared" si="2"/>
        <v>6575</v>
      </c>
    </row>
    <row r="146" spans="1:9" x14ac:dyDescent="0.15">
      <c r="A146" s="23">
        <f ca="1">IF(E146=查询表!$B$2,N(A145)+1,N(A145))</f>
        <v>5</v>
      </c>
      <c r="B146" s="28">
        <v>42786</v>
      </c>
      <c r="C146" s="23" t="s">
        <v>61</v>
      </c>
      <c r="D146" s="23" t="s">
        <v>7</v>
      </c>
      <c r="E146" s="23" t="s">
        <v>104</v>
      </c>
      <c r="F146" s="23" t="s">
        <v>6</v>
      </c>
      <c r="G146" s="23">
        <v>431</v>
      </c>
      <c r="H146" s="23">
        <v>18.100000000000001</v>
      </c>
      <c r="I146" s="23">
        <f t="shared" si="2"/>
        <v>7801.1</v>
      </c>
    </row>
    <row r="147" spans="1:9" x14ac:dyDescent="0.15">
      <c r="A147" s="23">
        <f ca="1">IF(E147=查询表!$B$2,N(A146)+1,N(A146))</f>
        <v>5</v>
      </c>
      <c r="B147" s="28">
        <v>42786</v>
      </c>
      <c r="C147" s="23" t="s">
        <v>61</v>
      </c>
      <c r="D147" s="23" t="s">
        <v>7</v>
      </c>
      <c r="E147" s="23" t="s">
        <v>104</v>
      </c>
      <c r="F147" s="23" t="s">
        <v>6</v>
      </c>
      <c r="G147" s="23">
        <v>879</v>
      </c>
      <c r="H147" s="23">
        <v>66.2</v>
      </c>
      <c r="I147" s="23">
        <f t="shared" si="2"/>
        <v>58189.8</v>
      </c>
    </row>
    <row r="148" spans="1:9" x14ac:dyDescent="0.15">
      <c r="A148" s="23">
        <f ca="1">IF(E148=查询表!$B$2,N(A147)+1,N(A147))</f>
        <v>5</v>
      </c>
      <c r="B148" s="28">
        <v>42786</v>
      </c>
      <c r="C148" s="23" t="s">
        <v>61</v>
      </c>
      <c r="D148" s="23" t="s">
        <v>7</v>
      </c>
      <c r="E148" s="23" t="s">
        <v>104</v>
      </c>
      <c r="F148" s="23" t="s">
        <v>6</v>
      </c>
      <c r="G148" s="23">
        <v>548</v>
      </c>
      <c r="H148" s="23">
        <v>76.2</v>
      </c>
      <c r="I148" s="23">
        <f t="shared" si="2"/>
        <v>41757.599999999999</v>
      </c>
    </row>
    <row r="149" spans="1:9" x14ac:dyDescent="0.15">
      <c r="A149" s="23">
        <f ca="1">IF(E149=查询表!$B$2,N(A148)+1,N(A148))</f>
        <v>5</v>
      </c>
      <c r="B149" s="28">
        <v>42786</v>
      </c>
      <c r="C149" s="23" t="s">
        <v>61</v>
      </c>
      <c r="D149" s="23" t="s">
        <v>7</v>
      </c>
      <c r="E149" s="23" t="s">
        <v>104</v>
      </c>
      <c r="F149" s="23" t="s">
        <v>6</v>
      </c>
      <c r="G149" s="23">
        <v>892</v>
      </c>
      <c r="H149" s="23">
        <v>99.1</v>
      </c>
      <c r="I149" s="23">
        <f t="shared" si="2"/>
        <v>88397.2</v>
      </c>
    </row>
    <row r="150" spans="1:9" x14ac:dyDescent="0.15">
      <c r="A150" s="23">
        <f ca="1">IF(E150=查询表!$B$2,N(A149)+1,N(A149))</f>
        <v>5</v>
      </c>
      <c r="B150" s="28">
        <v>42786</v>
      </c>
      <c r="C150" s="23" t="s">
        <v>61</v>
      </c>
      <c r="D150" s="23" t="s">
        <v>7</v>
      </c>
      <c r="E150" s="23" t="s">
        <v>104</v>
      </c>
      <c r="F150" s="23" t="s">
        <v>6</v>
      </c>
      <c r="G150" s="23">
        <v>819</v>
      </c>
      <c r="H150" s="23">
        <v>16.2</v>
      </c>
      <c r="I150" s="23">
        <f t="shared" si="2"/>
        <v>13267.8</v>
      </c>
    </row>
    <row r="151" spans="1:9" x14ac:dyDescent="0.15">
      <c r="A151" s="23">
        <f ca="1">IF(E151=查询表!$B$2,N(A150)+1,N(A150))</f>
        <v>5</v>
      </c>
      <c r="B151" s="28">
        <v>42786</v>
      </c>
      <c r="C151" s="23" t="s">
        <v>61</v>
      </c>
      <c r="D151" s="23" t="s">
        <v>12</v>
      </c>
      <c r="E151" s="23" t="s">
        <v>104</v>
      </c>
      <c r="F151" s="23" t="s">
        <v>6</v>
      </c>
      <c r="G151" s="23">
        <v>942</v>
      </c>
      <c r="H151" s="23">
        <v>10.5</v>
      </c>
      <c r="I151" s="23">
        <f t="shared" si="2"/>
        <v>9891</v>
      </c>
    </row>
    <row r="152" spans="1:9" x14ac:dyDescent="0.15">
      <c r="A152" s="23">
        <f ca="1">IF(E152=查询表!$B$2,N(A151)+1,N(A151))</f>
        <v>5</v>
      </c>
      <c r="B152" s="28">
        <v>42786</v>
      </c>
      <c r="C152" s="23" t="s">
        <v>61</v>
      </c>
      <c r="D152" s="23" t="s">
        <v>12</v>
      </c>
      <c r="E152" s="23" t="s">
        <v>104</v>
      </c>
      <c r="F152" s="23" t="s">
        <v>6</v>
      </c>
      <c r="G152" s="23">
        <v>615</v>
      </c>
      <c r="H152" s="23">
        <v>94.8</v>
      </c>
      <c r="I152" s="23">
        <f t="shared" si="2"/>
        <v>58302</v>
      </c>
    </row>
    <row r="153" spans="1:9" x14ac:dyDescent="0.15">
      <c r="A153" s="23">
        <f ca="1">IF(E153=查询表!$B$2,N(A152)+1,N(A152))</f>
        <v>5</v>
      </c>
      <c r="B153" s="28">
        <v>42786</v>
      </c>
      <c r="C153" s="23" t="s">
        <v>61</v>
      </c>
      <c r="D153" s="23" t="s">
        <v>12</v>
      </c>
      <c r="E153" s="23" t="s">
        <v>104</v>
      </c>
      <c r="F153" s="23" t="s">
        <v>6</v>
      </c>
      <c r="G153" s="23">
        <v>229</v>
      </c>
      <c r="H153" s="23">
        <v>63.3</v>
      </c>
      <c r="I153" s="23">
        <f t="shared" si="2"/>
        <v>14495.699999999999</v>
      </c>
    </row>
    <row r="154" spans="1:9" x14ac:dyDescent="0.15">
      <c r="A154" s="23">
        <f ca="1">IF(E154=查询表!$B$2,N(A153)+1,N(A153))</f>
        <v>5</v>
      </c>
      <c r="B154" s="28">
        <v>42786</v>
      </c>
      <c r="C154" s="23" t="s">
        <v>61</v>
      </c>
      <c r="D154" s="23" t="s">
        <v>12</v>
      </c>
      <c r="E154" s="23" t="s">
        <v>104</v>
      </c>
      <c r="F154" s="23" t="s">
        <v>6</v>
      </c>
      <c r="G154" s="23">
        <v>720</v>
      </c>
      <c r="H154" s="23">
        <v>72.8</v>
      </c>
      <c r="I154" s="23">
        <f t="shared" si="2"/>
        <v>52416</v>
      </c>
    </row>
    <row r="155" spans="1:9" x14ac:dyDescent="0.15">
      <c r="A155" s="23">
        <f ca="1">IF(E155=查询表!$B$2,N(A154)+1,N(A154))</f>
        <v>6</v>
      </c>
      <c r="B155" s="28">
        <v>42786</v>
      </c>
      <c r="C155" s="23" t="s">
        <v>62</v>
      </c>
      <c r="D155" s="23" t="s">
        <v>17</v>
      </c>
      <c r="E155" s="23" t="s">
        <v>103</v>
      </c>
      <c r="F155" s="23" t="s">
        <v>6</v>
      </c>
      <c r="G155" s="23">
        <v>632</v>
      </c>
      <c r="H155" s="23">
        <v>82.2</v>
      </c>
      <c r="I155" s="23">
        <f t="shared" si="2"/>
        <v>51950.400000000001</v>
      </c>
    </row>
    <row r="156" spans="1:9" x14ac:dyDescent="0.15">
      <c r="A156" s="23">
        <f ca="1">IF(E156=查询表!$B$2,N(A155)+1,N(A155))</f>
        <v>7</v>
      </c>
      <c r="B156" s="28">
        <v>42786</v>
      </c>
      <c r="C156" s="23" t="s">
        <v>62</v>
      </c>
      <c r="D156" s="23" t="s">
        <v>17</v>
      </c>
      <c r="E156" s="23" t="s">
        <v>103</v>
      </c>
      <c r="F156" s="23" t="s">
        <v>6</v>
      </c>
      <c r="G156" s="23">
        <v>745</v>
      </c>
      <c r="H156" s="23">
        <v>29.3</v>
      </c>
      <c r="I156" s="23">
        <f t="shared" si="2"/>
        <v>21828.5</v>
      </c>
    </row>
    <row r="157" spans="1:9" x14ac:dyDescent="0.15">
      <c r="A157" s="23">
        <f ca="1">IF(E157=查询表!$B$2,N(A156)+1,N(A156))</f>
        <v>8</v>
      </c>
      <c r="B157" s="28">
        <v>42786</v>
      </c>
      <c r="C157" s="23" t="s">
        <v>62</v>
      </c>
      <c r="D157" s="23" t="s">
        <v>19</v>
      </c>
      <c r="E157" s="23" t="s">
        <v>103</v>
      </c>
      <c r="F157" s="23" t="s">
        <v>6</v>
      </c>
      <c r="G157" s="23">
        <v>124</v>
      </c>
      <c r="H157" s="23">
        <v>80.7</v>
      </c>
      <c r="I157" s="23">
        <f t="shared" si="2"/>
        <v>10006.800000000001</v>
      </c>
    </row>
    <row r="158" spans="1:9" x14ac:dyDescent="0.15">
      <c r="A158" s="23">
        <f ca="1">IF(E158=查询表!$B$2,N(A157)+1,N(A157))</f>
        <v>9</v>
      </c>
      <c r="B158" s="28">
        <v>42786</v>
      </c>
      <c r="C158" s="23" t="s">
        <v>62</v>
      </c>
      <c r="D158" s="23" t="s">
        <v>17</v>
      </c>
      <c r="E158" s="23" t="s">
        <v>103</v>
      </c>
      <c r="F158" s="23" t="s">
        <v>6</v>
      </c>
      <c r="G158" s="23">
        <v>603</v>
      </c>
      <c r="H158" s="23">
        <v>68</v>
      </c>
      <c r="I158" s="23">
        <f t="shared" si="2"/>
        <v>41004</v>
      </c>
    </row>
    <row r="159" spans="1:9" x14ac:dyDescent="0.15">
      <c r="A159" s="23">
        <f ca="1">IF(E159=查询表!$B$2,N(A158)+1,N(A158))</f>
        <v>10</v>
      </c>
      <c r="B159" s="28">
        <v>42786</v>
      </c>
      <c r="C159" s="23" t="s">
        <v>62</v>
      </c>
      <c r="D159" s="23" t="s">
        <v>16</v>
      </c>
      <c r="E159" s="23" t="s">
        <v>103</v>
      </c>
      <c r="F159" s="23" t="s">
        <v>6</v>
      </c>
      <c r="G159" s="23">
        <v>420</v>
      </c>
      <c r="H159" s="23">
        <v>61.1</v>
      </c>
      <c r="I159" s="23">
        <f t="shared" si="2"/>
        <v>25662</v>
      </c>
    </row>
    <row r="160" spans="1:9" x14ac:dyDescent="0.15">
      <c r="A160" s="23">
        <f ca="1">IF(E160=查询表!$B$2,N(A159)+1,N(A159))</f>
        <v>11</v>
      </c>
      <c r="B160" s="28">
        <v>42786</v>
      </c>
      <c r="C160" s="23" t="s">
        <v>62</v>
      </c>
      <c r="D160" s="23" t="s">
        <v>17</v>
      </c>
      <c r="E160" s="23" t="s">
        <v>103</v>
      </c>
      <c r="F160" s="23" t="s">
        <v>6</v>
      </c>
      <c r="G160" s="23">
        <v>232</v>
      </c>
      <c r="H160" s="23">
        <v>84.4</v>
      </c>
      <c r="I160" s="23">
        <f t="shared" si="2"/>
        <v>19580.800000000003</v>
      </c>
    </row>
    <row r="161" spans="1:9" x14ac:dyDescent="0.15">
      <c r="A161" s="23">
        <f ca="1">IF(E161=查询表!$B$2,N(A160)+1,N(A160))</f>
        <v>12</v>
      </c>
      <c r="B161" s="28">
        <v>42786</v>
      </c>
      <c r="C161" s="23" t="s">
        <v>62</v>
      </c>
      <c r="D161" s="23" t="s">
        <v>17</v>
      </c>
      <c r="E161" s="23" t="s">
        <v>103</v>
      </c>
      <c r="F161" s="23" t="s">
        <v>6</v>
      </c>
      <c r="G161" s="23">
        <v>71</v>
      </c>
      <c r="H161" s="23">
        <v>17.7</v>
      </c>
      <c r="I161" s="23">
        <f t="shared" si="2"/>
        <v>1256.7</v>
      </c>
    </row>
    <row r="162" spans="1:9" x14ac:dyDescent="0.15">
      <c r="A162" s="23">
        <f ca="1">IF(E162=查询表!$B$2,N(A161)+1,N(A161))</f>
        <v>13</v>
      </c>
      <c r="B162" s="28">
        <v>42786</v>
      </c>
      <c r="C162" s="23" t="s">
        <v>62</v>
      </c>
      <c r="D162" s="23" t="s">
        <v>17</v>
      </c>
      <c r="E162" s="23" t="s">
        <v>103</v>
      </c>
      <c r="F162" s="23" t="s">
        <v>6</v>
      </c>
      <c r="G162" s="23">
        <v>868</v>
      </c>
      <c r="H162" s="23">
        <v>57.8</v>
      </c>
      <c r="I162" s="23">
        <f t="shared" si="2"/>
        <v>50170.399999999994</v>
      </c>
    </row>
    <row r="163" spans="1:9" x14ac:dyDescent="0.15">
      <c r="A163" s="23">
        <f ca="1">IF(E163=查询表!$B$2,N(A162)+1,N(A162))</f>
        <v>14</v>
      </c>
      <c r="B163" s="28">
        <v>42786</v>
      </c>
      <c r="C163" s="23" t="s">
        <v>62</v>
      </c>
      <c r="D163" s="23" t="s">
        <v>17</v>
      </c>
      <c r="E163" s="23" t="s">
        <v>103</v>
      </c>
      <c r="F163" s="23" t="s">
        <v>6</v>
      </c>
      <c r="G163" s="23">
        <v>730</v>
      </c>
      <c r="H163" s="23">
        <v>83.8</v>
      </c>
      <c r="I163" s="23">
        <f t="shared" si="2"/>
        <v>61174</v>
      </c>
    </row>
    <row r="164" spans="1:9" x14ac:dyDescent="0.15">
      <c r="A164" s="23">
        <f ca="1">IF(E164=查询表!$B$2,N(A163)+1,N(A163))</f>
        <v>15</v>
      </c>
      <c r="B164" s="28">
        <v>42786</v>
      </c>
      <c r="C164" s="23" t="s">
        <v>62</v>
      </c>
      <c r="D164" s="23" t="s">
        <v>17</v>
      </c>
      <c r="E164" s="23" t="s">
        <v>103</v>
      </c>
      <c r="F164" s="23" t="s">
        <v>6</v>
      </c>
      <c r="G164" s="23">
        <v>598</v>
      </c>
      <c r="H164" s="23">
        <v>72.599999999999994</v>
      </c>
      <c r="I164" s="23">
        <f t="shared" si="2"/>
        <v>43414.799999999996</v>
      </c>
    </row>
    <row r="165" spans="1:9" x14ac:dyDescent="0.15">
      <c r="A165" s="23">
        <f ca="1">IF(E165=查询表!$B$2,N(A164)+1,N(A164))</f>
        <v>15</v>
      </c>
      <c r="B165" s="28">
        <v>42786</v>
      </c>
      <c r="C165" s="23" t="s">
        <v>63</v>
      </c>
      <c r="D165" s="23" t="s">
        <v>11</v>
      </c>
      <c r="E165" s="23" t="s">
        <v>111</v>
      </c>
      <c r="F165" s="23" t="s">
        <v>6</v>
      </c>
      <c r="G165" s="23">
        <v>389</v>
      </c>
      <c r="H165" s="23">
        <v>0.4</v>
      </c>
      <c r="I165" s="23">
        <f t="shared" si="2"/>
        <v>155.60000000000002</v>
      </c>
    </row>
    <row r="166" spans="1:9" x14ac:dyDescent="0.15">
      <c r="A166" s="23">
        <f ca="1">IF(E166=查询表!$B$2,N(A165)+1,N(A165))</f>
        <v>15</v>
      </c>
      <c r="B166" s="28">
        <v>42786</v>
      </c>
      <c r="C166" s="23" t="s">
        <v>64</v>
      </c>
      <c r="D166" s="23" t="s">
        <v>13</v>
      </c>
      <c r="E166" s="23" t="s">
        <v>112</v>
      </c>
      <c r="F166" s="23" t="s">
        <v>6</v>
      </c>
      <c r="G166" s="23">
        <v>81</v>
      </c>
      <c r="H166" s="23">
        <v>36.5</v>
      </c>
      <c r="I166" s="23">
        <f t="shared" si="2"/>
        <v>2956.5</v>
      </c>
    </row>
    <row r="167" spans="1:9" x14ac:dyDescent="0.15">
      <c r="A167" s="23">
        <f ca="1">IF(E167=查询表!$B$2,N(A166)+1,N(A166))</f>
        <v>15</v>
      </c>
      <c r="B167" s="28">
        <v>42786</v>
      </c>
      <c r="C167" s="23" t="s">
        <v>64</v>
      </c>
      <c r="D167" s="23" t="s">
        <v>7</v>
      </c>
      <c r="E167" s="23" t="s">
        <v>112</v>
      </c>
      <c r="F167" s="23" t="s">
        <v>6</v>
      </c>
      <c r="G167" s="23">
        <v>246</v>
      </c>
      <c r="H167" s="23">
        <v>65</v>
      </c>
      <c r="I167" s="23">
        <f t="shared" si="2"/>
        <v>15990</v>
      </c>
    </row>
    <row r="168" spans="1:9" x14ac:dyDescent="0.15">
      <c r="A168" s="23">
        <f ca="1">IF(E168=查询表!$B$2,N(A167)+1,N(A167))</f>
        <v>15</v>
      </c>
      <c r="B168" s="28">
        <v>42786</v>
      </c>
      <c r="C168" s="23" t="s">
        <v>64</v>
      </c>
      <c r="D168" s="23" t="s">
        <v>8</v>
      </c>
      <c r="E168" s="23" t="s">
        <v>112</v>
      </c>
      <c r="F168" s="23" t="s">
        <v>6</v>
      </c>
      <c r="G168" s="23">
        <v>122</v>
      </c>
      <c r="H168" s="23">
        <v>60</v>
      </c>
      <c r="I168" s="23">
        <f t="shared" si="2"/>
        <v>7320</v>
      </c>
    </row>
    <row r="169" spans="1:9" x14ac:dyDescent="0.15">
      <c r="A169" s="23">
        <f ca="1">IF(E169=查询表!$B$2,N(A168)+1,N(A168))</f>
        <v>15</v>
      </c>
      <c r="B169" s="28">
        <v>42786</v>
      </c>
      <c r="C169" s="23" t="s">
        <v>65</v>
      </c>
      <c r="D169" s="23" t="s">
        <v>17</v>
      </c>
      <c r="E169" s="23" t="s">
        <v>101</v>
      </c>
      <c r="F169" s="23" t="s">
        <v>6</v>
      </c>
      <c r="G169" s="23">
        <v>70</v>
      </c>
      <c r="H169" s="23">
        <v>80.8</v>
      </c>
      <c r="I169" s="23">
        <f t="shared" si="2"/>
        <v>5656</v>
      </c>
    </row>
    <row r="170" spans="1:9" x14ac:dyDescent="0.15">
      <c r="A170" s="23">
        <f ca="1">IF(E170=查询表!$B$2,N(A169)+1,N(A169))</f>
        <v>15</v>
      </c>
      <c r="B170" s="28">
        <v>42786</v>
      </c>
      <c r="C170" s="23" t="s">
        <v>65</v>
      </c>
      <c r="D170" s="23" t="s">
        <v>17</v>
      </c>
      <c r="E170" s="23" t="s">
        <v>101</v>
      </c>
      <c r="F170" s="23" t="s">
        <v>6</v>
      </c>
      <c r="G170" s="23">
        <v>304</v>
      </c>
      <c r="H170" s="23">
        <v>82.8</v>
      </c>
      <c r="I170" s="23">
        <f t="shared" si="2"/>
        <v>25171.200000000001</v>
      </c>
    </row>
    <row r="171" spans="1:9" x14ac:dyDescent="0.15">
      <c r="A171" s="23">
        <f ca="1">IF(E171=查询表!$B$2,N(A170)+1,N(A170))</f>
        <v>15</v>
      </c>
      <c r="B171" s="28">
        <v>42786</v>
      </c>
      <c r="C171" s="23" t="s">
        <v>65</v>
      </c>
      <c r="D171" s="23" t="s">
        <v>17</v>
      </c>
      <c r="E171" s="23" t="s">
        <v>101</v>
      </c>
      <c r="F171" s="23" t="s">
        <v>6</v>
      </c>
      <c r="G171" s="23">
        <v>63</v>
      </c>
      <c r="H171" s="23">
        <v>95.1</v>
      </c>
      <c r="I171" s="23">
        <f t="shared" si="2"/>
        <v>5991.2999999999993</v>
      </c>
    </row>
    <row r="172" spans="1:9" x14ac:dyDescent="0.15">
      <c r="A172" s="23">
        <f ca="1">IF(E172=查询表!$B$2,N(A171)+1,N(A171))</f>
        <v>15</v>
      </c>
      <c r="B172" s="28">
        <v>42786</v>
      </c>
      <c r="C172" s="23" t="s">
        <v>65</v>
      </c>
      <c r="D172" s="23" t="s">
        <v>17</v>
      </c>
      <c r="E172" s="23" t="s">
        <v>101</v>
      </c>
      <c r="F172" s="23" t="s">
        <v>6</v>
      </c>
      <c r="G172" s="23">
        <v>750</v>
      </c>
      <c r="H172" s="23">
        <v>79.400000000000006</v>
      </c>
      <c r="I172" s="23">
        <f t="shared" si="2"/>
        <v>59550.000000000007</v>
      </c>
    </row>
    <row r="173" spans="1:9" x14ac:dyDescent="0.15">
      <c r="A173" s="23">
        <f ca="1">IF(E173=查询表!$B$2,N(A172)+1,N(A172))</f>
        <v>15</v>
      </c>
      <c r="B173" s="28">
        <v>42787</v>
      </c>
      <c r="C173" s="23" t="s">
        <v>66</v>
      </c>
      <c r="D173" s="23" t="s">
        <v>17</v>
      </c>
      <c r="E173" s="23" t="s">
        <v>115</v>
      </c>
      <c r="F173" s="23" t="s">
        <v>6</v>
      </c>
      <c r="G173" s="23">
        <v>819</v>
      </c>
      <c r="H173" s="23">
        <v>58.1</v>
      </c>
      <c r="I173" s="23">
        <f t="shared" si="2"/>
        <v>47583.9</v>
      </c>
    </row>
    <row r="174" spans="1:9" x14ac:dyDescent="0.15">
      <c r="A174" s="23">
        <f ca="1">IF(E174=查询表!$B$2,N(A173)+1,N(A173))</f>
        <v>15</v>
      </c>
      <c r="B174" s="28">
        <v>42787</v>
      </c>
      <c r="C174" s="23" t="s">
        <v>66</v>
      </c>
      <c r="D174" s="23" t="s">
        <v>17</v>
      </c>
      <c r="E174" s="23" t="s">
        <v>115</v>
      </c>
      <c r="F174" s="23" t="s">
        <v>6</v>
      </c>
      <c r="G174" s="23">
        <v>573</v>
      </c>
      <c r="H174" s="23">
        <v>27.7</v>
      </c>
      <c r="I174" s="23">
        <f t="shared" si="2"/>
        <v>15872.1</v>
      </c>
    </row>
    <row r="175" spans="1:9" x14ac:dyDescent="0.15">
      <c r="A175" s="23">
        <f ca="1">IF(E175=查询表!$B$2,N(A174)+1,N(A174))</f>
        <v>15</v>
      </c>
      <c r="B175" s="28">
        <v>42787</v>
      </c>
      <c r="C175" s="23" t="s">
        <v>66</v>
      </c>
      <c r="D175" s="23" t="s">
        <v>17</v>
      </c>
      <c r="E175" s="23" t="s">
        <v>115</v>
      </c>
      <c r="F175" s="23" t="s">
        <v>6</v>
      </c>
      <c r="G175" s="23">
        <v>386</v>
      </c>
      <c r="H175" s="23">
        <v>57.3</v>
      </c>
      <c r="I175" s="23">
        <f t="shared" si="2"/>
        <v>22117.8</v>
      </c>
    </row>
    <row r="176" spans="1:9" x14ac:dyDescent="0.15">
      <c r="A176" s="23">
        <f ca="1">IF(E176=查询表!$B$2,N(A175)+1,N(A175))</f>
        <v>15</v>
      </c>
      <c r="B176" s="28">
        <v>42787</v>
      </c>
      <c r="C176" s="23" t="s">
        <v>66</v>
      </c>
      <c r="D176" s="23" t="s">
        <v>17</v>
      </c>
      <c r="E176" s="23" t="s">
        <v>115</v>
      </c>
      <c r="F176" s="23" t="s">
        <v>6</v>
      </c>
      <c r="G176" s="23">
        <v>246</v>
      </c>
      <c r="H176" s="23">
        <v>64.8</v>
      </c>
      <c r="I176" s="23">
        <f t="shared" si="2"/>
        <v>15940.8</v>
      </c>
    </row>
    <row r="177" spans="1:9" x14ac:dyDescent="0.15">
      <c r="A177" s="23">
        <f ca="1">IF(E177=查询表!$B$2,N(A176)+1,N(A176))</f>
        <v>15</v>
      </c>
      <c r="B177" s="28">
        <v>42787</v>
      </c>
      <c r="C177" s="23" t="s">
        <v>66</v>
      </c>
      <c r="D177" s="23" t="s">
        <v>17</v>
      </c>
      <c r="E177" s="23" t="s">
        <v>115</v>
      </c>
      <c r="F177" s="23" t="s">
        <v>6</v>
      </c>
      <c r="G177" s="23">
        <v>970</v>
      </c>
      <c r="H177" s="23">
        <v>13.2</v>
      </c>
      <c r="I177" s="23">
        <f t="shared" si="2"/>
        <v>12804</v>
      </c>
    </row>
    <row r="178" spans="1:9" x14ac:dyDescent="0.15">
      <c r="A178" s="23">
        <f ca="1">IF(E178=查询表!$B$2,N(A177)+1,N(A177))</f>
        <v>15</v>
      </c>
      <c r="B178" s="28">
        <v>42787</v>
      </c>
      <c r="C178" s="23" t="s">
        <v>66</v>
      </c>
      <c r="D178" s="23" t="s">
        <v>17</v>
      </c>
      <c r="E178" s="23" t="s">
        <v>115</v>
      </c>
      <c r="F178" s="23" t="s">
        <v>6</v>
      </c>
      <c r="G178" s="23">
        <v>159</v>
      </c>
      <c r="H178" s="23">
        <v>6.4</v>
      </c>
      <c r="I178" s="23">
        <f t="shared" si="2"/>
        <v>1017.6</v>
      </c>
    </row>
    <row r="179" spans="1:9" x14ac:dyDescent="0.15">
      <c r="A179" s="23">
        <f ca="1">IF(E179=查询表!$B$2,N(A178)+1,N(A178))</f>
        <v>15</v>
      </c>
      <c r="B179" s="28">
        <v>42787</v>
      </c>
      <c r="C179" s="23" t="s">
        <v>66</v>
      </c>
      <c r="D179" s="23" t="s">
        <v>17</v>
      </c>
      <c r="E179" s="23" t="s">
        <v>115</v>
      </c>
      <c r="F179" s="23" t="s">
        <v>6</v>
      </c>
      <c r="G179" s="23">
        <v>409</v>
      </c>
      <c r="H179" s="23">
        <v>93.6</v>
      </c>
      <c r="I179" s="23">
        <f t="shared" si="2"/>
        <v>38282.399999999994</v>
      </c>
    </row>
    <row r="180" spans="1:9" x14ac:dyDescent="0.15">
      <c r="A180" s="23">
        <f ca="1">IF(E180=查询表!$B$2,N(A179)+1,N(A179))</f>
        <v>15</v>
      </c>
      <c r="B180" s="28">
        <v>42787</v>
      </c>
      <c r="C180" s="23" t="s">
        <v>67</v>
      </c>
      <c r="D180" s="23" t="s">
        <v>7</v>
      </c>
      <c r="E180" s="23" t="s">
        <v>118</v>
      </c>
      <c r="F180" s="23" t="s">
        <v>6</v>
      </c>
      <c r="G180" s="23">
        <v>312</v>
      </c>
      <c r="H180" s="23">
        <v>81.2</v>
      </c>
      <c r="I180" s="23">
        <f t="shared" si="2"/>
        <v>25334.400000000001</v>
      </c>
    </row>
    <row r="181" spans="1:9" x14ac:dyDescent="0.15">
      <c r="A181" s="23">
        <f ca="1">IF(E181=查询表!$B$2,N(A180)+1,N(A180))</f>
        <v>15</v>
      </c>
      <c r="B181" s="28">
        <v>42787</v>
      </c>
      <c r="C181" s="23" t="s">
        <v>67</v>
      </c>
      <c r="D181" s="23" t="s">
        <v>7</v>
      </c>
      <c r="E181" s="23" t="s">
        <v>118</v>
      </c>
      <c r="F181" s="23" t="s">
        <v>6</v>
      </c>
      <c r="G181" s="23">
        <v>921</v>
      </c>
      <c r="H181" s="23">
        <v>43.9</v>
      </c>
      <c r="I181" s="23">
        <f t="shared" si="2"/>
        <v>40431.9</v>
      </c>
    </row>
    <row r="182" spans="1:9" x14ac:dyDescent="0.15">
      <c r="A182" s="23">
        <f ca="1">IF(E182=查询表!$B$2,N(A181)+1,N(A181))</f>
        <v>15</v>
      </c>
      <c r="B182" s="28">
        <v>42787</v>
      </c>
      <c r="C182" s="23" t="s">
        <v>67</v>
      </c>
      <c r="D182" s="23" t="s">
        <v>7</v>
      </c>
      <c r="E182" s="23" t="s">
        <v>118</v>
      </c>
      <c r="F182" s="23" t="s">
        <v>6</v>
      </c>
      <c r="G182" s="23">
        <v>100</v>
      </c>
      <c r="H182" s="23">
        <v>26.4</v>
      </c>
      <c r="I182" s="23">
        <f t="shared" si="2"/>
        <v>2640</v>
      </c>
    </row>
    <row r="183" spans="1:9" x14ac:dyDescent="0.15">
      <c r="A183" s="23">
        <f ca="1">IF(E183=查询表!$B$2,N(A182)+1,N(A182))</f>
        <v>15</v>
      </c>
      <c r="B183" s="28">
        <v>42787</v>
      </c>
      <c r="C183" s="23" t="s">
        <v>67</v>
      </c>
      <c r="D183" s="23" t="s">
        <v>7</v>
      </c>
      <c r="E183" s="23" t="s">
        <v>118</v>
      </c>
      <c r="F183" s="23" t="s">
        <v>6</v>
      </c>
      <c r="G183" s="23">
        <v>885</v>
      </c>
      <c r="H183" s="23">
        <v>73.599999999999994</v>
      </c>
      <c r="I183" s="23">
        <f t="shared" si="2"/>
        <v>65135.999999999993</v>
      </c>
    </row>
    <row r="184" spans="1:9" x14ac:dyDescent="0.15">
      <c r="A184" s="23">
        <f ca="1">IF(E184=查询表!$B$2,N(A183)+1,N(A183))</f>
        <v>15</v>
      </c>
      <c r="B184" s="28">
        <v>42787</v>
      </c>
      <c r="C184" s="23" t="s">
        <v>67</v>
      </c>
      <c r="D184" s="23" t="s">
        <v>12</v>
      </c>
      <c r="E184" s="23" t="s">
        <v>118</v>
      </c>
      <c r="F184" s="23" t="s">
        <v>6</v>
      </c>
      <c r="G184" s="23">
        <v>580</v>
      </c>
      <c r="H184" s="23">
        <v>32.299999999999997</v>
      </c>
      <c r="I184" s="23">
        <f t="shared" si="2"/>
        <v>18734</v>
      </c>
    </row>
    <row r="185" spans="1:9" x14ac:dyDescent="0.15">
      <c r="A185" s="23">
        <f ca="1">IF(E185=查询表!$B$2,N(A184)+1,N(A184))</f>
        <v>15</v>
      </c>
      <c r="B185" s="28">
        <v>42787</v>
      </c>
      <c r="C185" s="23" t="s">
        <v>67</v>
      </c>
      <c r="D185" s="23" t="s">
        <v>12</v>
      </c>
      <c r="E185" s="23" t="s">
        <v>118</v>
      </c>
      <c r="F185" s="23" t="s">
        <v>6</v>
      </c>
      <c r="G185" s="23">
        <v>106</v>
      </c>
      <c r="H185" s="23">
        <v>12.9</v>
      </c>
      <c r="I185" s="23">
        <f t="shared" si="2"/>
        <v>1367.4</v>
      </c>
    </row>
    <row r="186" spans="1:9" x14ac:dyDescent="0.15">
      <c r="A186" s="23">
        <f ca="1">IF(E186=查询表!$B$2,N(A185)+1,N(A185))</f>
        <v>15</v>
      </c>
      <c r="B186" s="28">
        <v>42787</v>
      </c>
      <c r="C186" s="23" t="s">
        <v>67</v>
      </c>
      <c r="D186" s="23" t="s">
        <v>16</v>
      </c>
      <c r="E186" s="23" t="s">
        <v>118</v>
      </c>
      <c r="F186" s="23" t="s">
        <v>6</v>
      </c>
      <c r="G186" s="23">
        <v>398</v>
      </c>
      <c r="H186" s="23">
        <v>68.3</v>
      </c>
      <c r="I186" s="23">
        <f t="shared" si="2"/>
        <v>27183.399999999998</v>
      </c>
    </row>
    <row r="187" spans="1:9" x14ac:dyDescent="0.15">
      <c r="A187" s="23">
        <f ca="1">IF(E187=查询表!$B$2,N(A186)+1,N(A186))</f>
        <v>15</v>
      </c>
      <c r="B187" s="28">
        <v>42787</v>
      </c>
      <c r="C187" s="23" t="s">
        <v>68</v>
      </c>
      <c r="D187" s="23" t="s">
        <v>17</v>
      </c>
      <c r="E187" s="23" t="s">
        <v>100</v>
      </c>
      <c r="F187" s="23" t="s">
        <v>6</v>
      </c>
      <c r="G187" s="23">
        <v>67</v>
      </c>
      <c r="H187" s="23">
        <v>86.8</v>
      </c>
      <c r="I187" s="23">
        <f t="shared" si="2"/>
        <v>5815.5999999999995</v>
      </c>
    </row>
    <row r="188" spans="1:9" x14ac:dyDescent="0.15">
      <c r="A188" s="23">
        <f ca="1">IF(E188=查询表!$B$2,N(A187)+1,N(A187))</f>
        <v>15</v>
      </c>
      <c r="B188" s="28">
        <v>42787</v>
      </c>
      <c r="C188" s="23" t="s">
        <v>68</v>
      </c>
      <c r="D188" s="23" t="s">
        <v>17</v>
      </c>
      <c r="E188" s="23" t="s">
        <v>100</v>
      </c>
      <c r="F188" s="23" t="s">
        <v>6</v>
      </c>
      <c r="G188" s="23">
        <v>264</v>
      </c>
      <c r="H188" s="23">
        <v>19.600000000000001</v>
      </c>
      <c r="I188" s="23">
        <f t="shared" si="2"/>
        <v>5174.4000000000005</v>
      </c>
    </row>
    <row r="189" spans="1:9" x14ac:dyDescent="0.15">
      <c r="A189" s="23">
        <f ca="1">IF(E189=查询表!$B$2,N(A188)+1,N(A188))</f>
        <v>15</v>
      </c>
      <c r="B189" s="28">
        <v>42787</v>
      </c>
      <c r="C189" s="23" t="s">
        <v>68</v>
      </c>
      <c r="D189" s="23" t="s">
        <v>17</v>
      </c>
      <c r="E189" s="23" t="s">
        <v>100</v>
      </c>
      <c r="F189" s="23" t="s">
        <v>6</v>
      </c>
      <c r="G189" s="23">
        <v>891</v>
      </c>
      <c r="H189" s="23">
        <v>13.8</v>
      </c>
      <c r="I189" s="23">
        <f t="shared" si="2"/>
        <v>12295.800000000001</v>
      </c>
    </row>
    <row r="190" spans="1:9" x14ac:dyDescent="0.15">
      <c r="A190" s="23">
        <f ca="1">IF(E190=查询表!$B$2,N(A189)+1,N(A189))</f>
        <v>15</v>
      </c>
      <c r="B190" s="28">
        <v>42787</v>
      </c>
      <c r="C190" s="23" t="s">
        <v>68</v>
      </c>
      <c r="D190" s="23" t="s">
        <v>17</v>
      </c>
      <c r="E190" s="23" t="s">
        <v>100</v>
      </c>
      <c r="F190" s="23" t="s">
        <v>6</v>
      </c>
      <c r="G190" s="23">
        <v>560</v>
      </c>
      <c r="H190" s="23">
        <v>35.5</v>
      </c>
      <c r="I190" s="23">
        <f t="shared" si="2"/>
        <v>19880</v>
      </c>
    </row>
    <row r="191" spans="1:9" x14ac:dyDescent="0.15">
      <c r="A191" s="23">
        <f ca="1">IF(E191=查询表!$B$2,N(A190)+1,N(A190))</f>
        <v>15</v>
      </c>
      <c r="B191" s="28">
        <v>42787</v>
      </c>
      <c r="C191" s="23" t="s">
        <v>68</v>
      </c>
      <c r="D191" s="23" t="s">
        <v>17</v>
      </c>
      <c r="E191" s="23" t="s">
        <v>100</v>
      </c>
      <c r="F191" s="23" t="s">
        <v>6</v>
      </c>
      <c r="G191" s="23">
        <v>936</v>
      </c>
      <c r="H191" s="23">
        <v>78.3</v>
      </c>
      <c r="I191" s="23">
        <f t="shared" si="2"/>
        <v>73288.800000000003</v>
      </c>
    </row>
    <row r="192" spans="1:9" x14ac:dyDescent="0.15">
      <c r="A192" s="23">
        <f ca="1">IF(E192=查询表!$B$2,N(A191)+1,N(A191))</f>
        <v>15</v>
      </c>
      <c r="B192" s="28">
        <v>42787</v>
      </c>
      <c r="C192" s="23" t="s">
        <v>68</v>
      </c>
      <c r="D192" s="23" t="s">
        <v>19</v>
      </c>
      <c r="E192" s="23" t="s">
        <v>100</v>
      </c>
      <c r="F192" s="23" t="s">
        <v>6</v>
      </c>
      <c r="G192" s="23">
        <v>262</v>
      </c>
      <c r="H192" s="23">
        <v>70.900000000000006</v>
      </c>
      <c r="I192" s="23">
        <f t="shared" si="2"/>
        <v>18575.800000000003</v>
      </c>
    </row>
    <row r="193" spans="1:9" x14ac:dyDescent="0.15">
      <c r="A193" s="23">
        <f ca="1">IF(E193=查询表!$B$2,N(A192)+1,N(A192))</f>
        <v>15</v>
      </c>
      <c r="B193" s="28">
        <v>42787</v>
      </c>
      <c r="C193" s="23" t="s">
        <v>68</v>
      </c>
      <c r="D193" s="23" t="s">
        <v>17</v>
      </c>
      <c r="E193" s="23" t="s">
        <v>100</v>
      </c>
      <c r="F193" s="23" t="s">
        <v>6</v>
      </c>
      <c r="G193" s="23">
        <v>916</v>
      </c>
      <c r="H193" s="23">
        <v>87.5</v>
      </c>
      <c r="I193" s="23">
        <f t="shared" si="2"/>
        <v>80150</v>
      </c>
    </row>
    <row r="194" spans="1:9" x14ac:dyDescent="0.15">
      <c r="A194" s="23">
        <f ca="1">IF(E194=查询表!$B$2,N(A193)+1,N(A193))</f>
        <v>16</v>
      </c>
      <c r="B194" s="28">
        <v>42788</v>
      </c>
      <c r="C194" s="23" t="s">
        <v>69</v>
      </c>
      <c r="D194" s="23" t="s">
        <v>17</v>
      </c>
      <c r="E194" s="23" t="s">
        <v>103</v>
      </c>
      <c r="F194" s="23" t="s">
        <v>6</v>
      </c>
      <c r="G194" s="23">
        <v>615</v>
      </c>
      <c r="H194" s="23">
        <v>79.400000000000006</v>
      </c>
      <c r="I194" s="23">
        <f t="shared" si="2"/>
        <v>48831</v>
      </c>
    </row>
    <row r="195" spans="1:9" x14ac:dyDescent="0.15">
      <c r="A195" s="23">
        <f ca="1">IF(E195=查询表!$B$2,N(A194)+1,N(A194))</f>
        <v>17</v>
      </c>
      <c r="B195" s="28">
        <v>42788</v>
      </c>
      <c r="C195" s="23" t="s">
        <v>69</v>
      </c>
      <c r="D195" s="23" t="s">
        <v>17</v>
      </c>
      <c r="E195" s="23" t="s">
        <v>103</v>
      </c>
      <c r="F195" s="23" t="s">
        <v>6</v>
      </c>
      <c r="G195" s="23">
        <v>723</v>
      </c>
      <c r="H195" s="23">
        <v>40.1</v>
      </c>
      <c r="I195" s="23">
        <f t="shared" ref="I195:I258" si="3">G195*H195</f>
        <v>28992.3</v>
      </c>
    </row>
    <row r="196" spans="1:9" x14ac:dyDescent="0.15">
      <c r="A196" s="23">
        <f ca="1">IF(E196=查询表!$B$2,N(A195)+1,N(A195))</f>
        <v>18</v>
      </c>
      <c r="B196" s="28">
        <v>42788</v>
      </c>
      <c r="C196" s="23" t="s">
        <v>70</v>
      </c>
      <c r="D196" s="23" t="s">
        <v>17</v>
      </c>
      <c r="E196" s="23" t="s">
        <v>103</v>
      </c>
      <c r="F196" s="23" t="s">
        <v>6</v>
      </c>
      <c r="G196" s="23">
        <v>818</v>
      </c>
      <c r="H196" s="23">
        <v>48.6</v>
      </c>
      <c r="I196" s="23">
        <f t="shared" si="3"/>
        <v>39754.800000000003</v>
      </c>
    </row>
    <row r="197" spans="1:9" x14ac:dyDescent="0.15">
      <c r="A197" s="23">
        <f ca="1">IF(E197=查询表!$B$2,N(A196)+1,N(A196))</f>
        <v>19</v>
      </c>
      <c r="B197" s="28">
        <v>42788</v>
      </c>
      <c r="C197" s="23" t="s">
        <v>70</v>
      </c>
      <c r="D197" s="23" t="s">
        <v>17</v>
      </c>
      <c r="E197" s="23" t="s">
        <v>103</v>
      </c>
      <c r="F197" s="23" t="s">
        <v>6</v>
      </c>
      <c r="G197" s="23">
        <v>36</v>
      </c>
      <c r="H197" s="23">
        <v>73.599999999999994</v>
      </c>
      <c r="I197" s="23">
        <f t="shared" si="3"/>
        <v>2649.6</v>
      </c>
    </row>
    <row r="198" spans="1:9" x14ac:dyDescent="0.15">
      <c r="A198" s="23">
        <f ca="1">IF(E198=查询表!$B$2,N(A197)+1,N(A197))</f>
        <v>20</v>
      </c>
      <c r="B198" s="28">
        <v>42788</v>
      </c>
      <c r="C198" s="23" t="s">
        <v>70</v>
      </c>
      <c r="D198" s="23" t="s">
        <v>17</v>
      </c>
      <c r="E198" s="23" t="s">
        <v>103</v>
      </c>
      <c r="F198" s="23" t="s">
        <v>6</v>
      </c>
      <c r="G198" s="23">
        <v>986</v>
      </c>
      <c r="H198" s="23">
        <v>99.9</v>
      </c>
      <c r="I198" s="23">
        <f t="shared" si="3"/>
        <v>98501.400000000009</v>
      </c>
    </row>
    <row r="199" spans="1:9" x14ac:dyDescent="0.15">
      <c r="A199" s="23">
        <f ca="1">IF(E199=查询表!$B$2,N(A198)+1,N(A198))</f>
        <v>20</v>
      </c>
      <c r="B199" s="28">
        <v>42788</v>
      </c>
      <c r="C199" s="23" t="s">
        <v>71</v>
      </c>
      <c r="D199" s="23" t="s">
        <v>17</v>
      </c>
      <c r="E199" s="23" t="s">
        <v>111</v>
      </c>
      <c r="F199" s="23" t="s">
        <v>6</v>
      </c>
      <c r="G199" s="23">
        <v>813</v>
      </c>
      <c r="H199" s="23">
        <v>12.6</v>
      </c>
      <c r="I199" s="23">
        <f t="shared" si="3"/>
        <v>10243.799999999999</v>
      </c>
    </row>
    <row r="200" spans="1:9" x14ac:dyDescent="0.15">
      <c r="A200" s="23">
        <f ca="1">IF(E200=查询表!$B$2,N(A199)+1,N(A199))</f>
        <v>20</v>
      </c>
      <c r="B200" s="28">
        <v>42788</v>
      </c>
      <c r="C200" s="23" t="s">
        <v>71</v>
      </c>
      <c r="D200" s="23" t="s">
        <v>17</v>
      </c>
      <c r="E200" s="23" t="s">
        <v>111</v>
      </c>
      <c r="F200" s="23" t="s">
        <v>6</v>
      </c>
      <c r="G200" s="23">
        <v>887</v>
      </c>
      <c r="H200" s="23">
        <v>68.599999999999994</v>
      </c>
      <c r="I200" s="23">
        <f t="shared" si="3"/>
        <v>60848.2</v>
      </c>
    </row>
    <row r="201" spans="1:9" x14ac:dyDescent="0.15">
      <c r="A201" s="23">
        <f ca="1">IF(E201=查询表!$B$2,N(A200)+1,N(A200))</f>
        <v>20</v>
      </c>
      <c r="B201" s="28">
        <v>42788</v>
      </c>
      <c r="C201" s="23" t="s">
        <v>71</v>
      </c>
      <c r="D201" s="23" t="s">
        <v>17</v>
      </c>
      <c r="E201" s="23" t="s">
        <v>111</v>
      </c>
      <c r="F201" s="23" t="s">
        <v>6</v>
      </c>
      <c r="G201" s="23">
        <v>473</v>
      </c>
      <c r="H201" s="23">
        <v>26.6</v>
      </c>
      <c r="I201" s="23">
        <f t="shared" si="3"/>
        <v>12581.800000000001</v>
      </c>
    </row>
    <row r="202" spans="1:9" x14ac:dyDescent="0.15">
      <c r="A202" s="23">
        <f ca="1">IF(E202=查询表!$B$2,N(A201)+1,N(A201))</f>
        <v>20</v>
      </c>
      <c r="B202" s="28">
        <v>42788</v>
      </c>
      <c r="C202" s="23" t="s">
        <v>71</v>
      </c>
      <c r="D202" s="23" t="s">
        <v>17</v>
      </c>
      <c r="E202" s="23" t="s">
        <v>111</v>
      </c>
      <c r="F202" s="23" t="s">
        <v>6</v>
      </c>
      <c r="G202" s="23">
        <v>612</v>
      </c>
      <c r="H202" s="23">
        <v>41.7</v>
      </c>
      <c r="I202" s="23">
        <f t="shared" si="3"/>
        <v>25520.400000000001</v>
      </c>
    </row>
    <row r="203" spans="1:9" x14ac:dyDescent="0.15">
      <c r="A203" s="23">
        <f ca="1">IF(E203=查询表!$B$2,N(A202)+1,N(A202))</f>
        <v>20</v>
      </c>
      <c r="B203" s="28">
        <v>42788</v>
      </c>
      <c r="C203" s="23" t="s">
        <v>71</v>
      </c>
      <c r="D203" s="23" t="s">
        <v>17</v>
      </c>
      <c r="E203" s="23" t="s">
        <v>111</v>
      </c>
      <c r="F203" s="23" t="s">
        <v>6</v>
      </c>
      <c r="G203" s="23">
        <v>524</v>
      </c>
      <c r="H203" s="23">
        <v>31.9</v>
      </c>
      <c r="I203" s="23">
        <f t="shared" si="3"/>
        <v>16715.599999999999</v>
      </c>
    </row>
    <row r="204" spans="1:9" x14ac:dyDescent="0.15">
      <c r="A204" s="23">
        <f ca="1">IF(E204=查询表!$B$2,N(A203)+1,N(A203))</f>
        <v>20</v>
      </c>
      <c r="B204" s="28">
        <v>42788</v>
      </c>
      <c r="C204" s="23" t="s">
        <v>71</v>
      </c>
      <c r="D204" s="23" t="s">
        <v>17</v>
      </c>
      <c r="E204" s="23" t="s">
        <v>111</v>
      </c>
      <c r="F204" s="23" t="s">
        <v>6</v>
      </c>
      <c r="G204" s="23">
        <v>943</v>
      </c>
      <c r="H204" s="23">
        <v>57.7</v>
      </c>
      <c r="I204" s="23">
        <f t="shared" si="3"/>
        <v>54411.100000000006</v>
      </c>
    </row>
    <row r="205" spans="1:9" x14ac:dyDescent="0.15">
      <c r="A205" s="23">
        <f ca="1">IF(E205=查询表!$B$2,N(A204)+1,N(A204))</f>
        <v>21</v>
      </c>
      <c r="B205" s="28">
        <v>42788</v>
      </c>
      <c r="C205" s="23" t="s">
        <v>72</v>
      </c>
      <c r="D205" s="23" t="s">
        <v>17</v>
      </c>
      <c r="E205" s="23" t="s">
        <v>103</v>
      </c>
      <c r="F205" s="23" t="s">
        <v>6</v>
      </c>
      <c r="G205" s="23">
        <v>800</v>
      </c>
      <c r="H205" s="23">
        <v>16.5</v>
      </c>
      <c r="I205" s="23">
        <f t="shared" si="3"/>
        <v>13200</v>
      </c>
    </row>
    <row r="206" spans="1:9" x14ac:dyDescent="0.15">
      <c r="A206" s="23">
        <f ca="1">IF(E206=查询表!$B$2,N(A205)+1,N(A205))</f>
        <v>21</v>
      </c>
      <c r="B206" s="28">
        <v>42788</v>
      </c>
      <c r="C206" s="23" t="s">
        <v>73</v>
      </c>
      <c r="D206" s="23" t="s">
        <v>17</v>
      </c>
      <c r="E206" s="24" t="s">
        <v>116</v>
      </c>
      <c r="F206" s="23" t="s">
        <v>6</v>
      </c>
      <c r="G206" s="23">
        <v>109</v>
      </c>
      <c r="H206" s="23">
        <v>61</v>
      </c>
      <c r="I206" s="23">
        <f t="shared" si="3"/>
        <v>6649</v>
      </c>
    </row>
    <row r="207" spans="1:9" x14ac:dyDescent="0.15">
      <c r="A207" s="23">
        <f ca="1">IF(E207=查询表!$B$2,N(A206)+1,N(A206))</f>
        <v>21</v>
      </c>
      <c r="B207" s="28">
        <v>42788</v>
      </c>
      <c r="C207" s="23" t="s">
        <v>73</v>
      </c>
      <c r="D207" s="23" t="s">
        <v>19</v>
      </c>
      <c r="E207" s="24" t="s">
        <v>116</v>
      </c>
      <c r="F207" s="23" t="s">
        <v>6</v>
      </c>
      <c r="G207" s="23">
        <v>810</v>
      </c>
      <c r="H207" s="23">
        <v>98</v>
      </c>
      <c r="I207" s="23">
        <f t="shared" si="3"/>
        <v>79380</v>
      </c>
    </row>
    <row r="208" spans="1:9" x14ac:dyDescent="0.15">
      <c r="A208" s="23">
        <f ca="1">IF(E208=查询表!$B$2,N(A207)+1,N(A207))</f>
        <v>21</v>
      </c>
      <c r="B208" s="28">
        <v>42788</v>
      </c>
      <c r="C208" s="23" t="s">
        <v>73</v>
      </c>
      <c r="D208" s="23" t="s">
        <v>17</v>
      </c>
      <c r="E208" s="24" t="s">
        <v>116</v>
      </c>
      <c r="F208" s="23" t="s">
        <v>6</v>
      </c>
      <c r="G208" s="23">
        <v>669</v>
      </c>
      <c r="H208" s="23">
        <v>92</v>
      </c>
      <c r="I208" s="23">
        <f t="shared" si="3"/>
        <v>61548</v>
      </c>
    </row>
    <row r="209" spans="1:9" x14ac:dyDescent="0.15">
      <c r="A209" s="23">
        <f ca="1">IF(E209=查询表!$B$2,N(A208)+1,N(A208))</f>
        <v>21</v>
      </c>
      <c r="B209" s="28">
        <v>42788</v>
      </c>
      <c r="C209" s="23" t="s">
        <v>73</v>
      </c>
      <c r="D209" s="23" t="s">
        <v>17</v>
      </c>
      <c r="E209" s="24" t="s">
        <v>116</v>
      </c>
      <c r="F209" s="23" t="s">
        <v>6</v>
      </c>
      <c r="G209" s="23">
        <v>200</v>
      </c>
      <c r="H209" s="23">
        <v>97.3</v>
      </c>
      <c r="I209" s="23">
        <f t="shared" si="3"/>
        <v>19460</v>
      </c>
    </row>
    <row r="210" spans="1:9" x14ac:dyDescent="0.15">
      <c r="A210" s="23">
        <f ca="1">IF(E210=查询表!$B$2,N(A209)+1,N(A209))</f>
        <v>21</v>
      </c>
      <c r="B210" s="28">
        <v>42789</v>
      </c>
      <c r="C210" s="23" t="s">
        <v>74</v>
      </c>
      <c r="D210" s="23" t="s">
        <v>7</v>
      </c>
      <c r="E210" s="24" t="s">
        <v>116</v>
      </c>
      <c r="F210" s="23" t="s">
        <v>6</v>
      </c>
      <c r="G210" s="23">
        <v>184</v>
      </c>
      <c r="H210" s="23">
        <v>89.4</v>
      </c>
      <c r="I210" s="23">
        <f t="shared" si="3"/>
        <v>16449.600000000002</v>
      </c>
    </row>
    <row r="211" spans="1:9" x14ac:dyDescent="0.15">
      <c r="A211" s="23">
        <f ca="1">IF(E211=查询表!$B$2,N(A210)+1,N(A210))</f>
        <v>21</v>
      </c>
      <c r="B211" s="28">
        <v>42789</v>
      </c>
      <c r="C211" s="23" t="s">
        <v>74</v>
      </c>
      <c r="D211" s="23" t="s">
        <v>7</v>
      </c>
      <c r="E211" s="24" t="s">
        <v>116</v>
      </c>
      <c r="F211" s="23" t="s">
        <v>6</v>
      </c>
      <c r="G211" s="23">
        <v>277</v>
      </c>
      <c r="H211" s="23">
        <v>8.1</v>
      </c>
      <c r="I211" s="23">
        <f t="shared" si="3"/>
        <v>2243.6999999999998</v>
      </c>
    </row>
    <row r="212" spans="1:9" x14ac:dyDescent="0.15">
      <c r="A212" s="23">
        <f ca="1">IF(E212=查询表!$B$2,N(A211)+1,N(A211))</f>
        <v>21</v>
      </c>
      <c r="B212" s="28">
        <v>42789</v>
      </c>
      <c r="C212" s="23" t="s">
        <v>74</v>
      </c>
      <c r="D212" s="23" t="s">
        <v>7</v>
      </c>
      <c r="E212" s="24" t="s">
        <v>116</v>
      </c>
      <c r="F212" s="23" t="s">
        <v>6</v>
      </c>
      <c r="G212" s="23">
        <v>558</v>
      </c>
      <c r="H212" s="23">
        <v>87.6</v>
      </c>
      <c r="I212" s="23">
        <f t="shared" si="3"/>
        <v>48880.799999999996</v>
      </c>
    </row>
    <row r="213" spans="1:9" x14ac:dyDescent="0.15">
      <c r="A213" s="23">
        <f ca="1">IF(E213=查询表!$B$2,N(A212)+1,N(A212))</f>
        <v>21</v>
      </c>
      <c r="B213" s="28">
        <v>42789</v>
      </c>
      <c r="C213" s="23" t="s">
        <v>74</v>
      </c>
      <c r="D213" s="23" t="s">
        <v>7</v>
      </c>
      <c r="E213" s="24" t="s">
        <v>116</v>
      </c>
      <c r="F213" s="23" t="s">
        <v>6</v>
      </c>
      <c r="G213" s="23">
        <v>202</v>
      </c>
      <c r="H213" s="23">
        <v>86.7</v>
      </c>
      <c r="I213" s="23">
        <f t="shared" si="3"/>
        <v>17513.400000000001</v>
      </c>
    </row>
    <row r="214" spans="1:9" x14ac:dyDescent="0.15">
      <c r="A214" s="23">
        <f ca="1">IF(E214=查询表!$B$2,N(A213)+1,N(A213))</f>
        <v>21</v>
      </c>
      <c r="B214" s="28">
        <v>42789</v>
      </c>
      <c r="C214" s="23" t="s">
        <v>74</v>
      </c>
      <c r="D214" s="23" t="s">
        <v>7</v>
      </c>
      <c r="E214" s="24" t="s">
        <v>116</v>
      </c>
      <c r="F214" s="23" t="s">
        <v>6</v>
      </c>
      <c r="G214" s="23">
        <v>737</v>
      </c>
      <c r="H214" s="23">
        <v>33.4</v>
      </c>
      <c r="I214" s="23">
        <f t="shared" si="3"/>
        <v>24615.8</v>
      </c>
    </row>
    <row r="215" spans="1:9" x14ac:dyDescent="0.15">
      <c r="A215" s="23">
        <f ca="1">IF(E215=查询表!$B$2,N(A214)+1,N(A214))</f>
        <v>21</v>
      </c>
      <c r="B215" s="28">
        <v>42789</v>
      </c>
      <c r="C215" s="23" t="s">
        <v>74</v>
      </c>
      <c r="D215" s="23" t="s">
        <v>7</v>
      </c>
      <c r="E215" s="24" t="s">
        <v>116</v>
      </c>
      <c r="F215" s="23" t="s">
        <v>6</v>
      </c>
      <c r="G215" s="23">
        <v>516</v>
      </c>
      <c r="H215" s="23">
        <v>78.099999999999994</v>
      </c>
      <c r="I215" s="23">
        <f t="shared" si="3"/>
        <v>40299.599999999999</v>
      </c>
    </row>
    <row r="216" spans="1:9" x14ac:dyDescent="0.15">
      <c r="A216" s="23">
        <f ca="1">IF(E216=查询表!$B$2,N(A215)+1,N(A215))</f>
        <v>21</v>
      </c>
      <c r="B216" s="28">
        <v>42789</v>
      </c>
      <c r="C216" s="23" t="s">
        <v>75</v>
      </c>
      <c r="D216" s="23" t="s">
        <v>17</v>
      </c>
      <c r="E216" s="23" t="s">
        <v>117</v>
      </c>
      <c r="F216" s="23" t="s">
        <v>6</v>
      </c>
      <c r="G216" s="23">
        <v>494</v>
      </c>
      <c r="H216" s="23">
        <v>94.3</v>
      </c>
      <c r="I216" s="23">
        <f t="shared" si="3"/>
        <v>46584.2</v>
      </c>
    </row>
    <row r="217" spans="1:9" x14ac:dyDescent="0.15">
      <c r="A217" s="23">
        <f ca="1">IF(E217=查询表!$B$2,N(A216)+1,N(A216))</f>
        <v>21</v>
      </c>
      <c r="B217" s="28">
        <v>42789</v>
      </c>
      <c r="C217" s="23" t="s">
        <v>75</v>
      </c>
      <c r="D217" s="23" t="s">
        <v>17</v>
      </c>
      <c r="E217" s="23" t="s">
        <v>117</v>
      </c>
      <c r="F217" s="23" t="s">
        <v>6</v>
      </c>
      <c r="G217" s="23">
        <v>541</v>
      </c>
      <c r="H217" s="23">
        <v>9</v>
      </c>
      <c r="I217" s="23">
        <f t="shared" si="3"/>
        <v>4869</v>
      </c>
    </row>
    <row r="218" spans="1:9" x14ac:dyDescent="0.15">
      <c r="A218" s="23">
        <f ca="1">IF(E218=查询表!$B$2,N(A217)+1,N(A217))</f>
        <v>21</v>
      </c>
      <c r="B218" s="28">
        <v>42789</v>
      </c>
      <c r="C218" s="23" t="s">
        <v>75</v>
      </c>
      <c r="D218" s="23" t="s">
        <v>17</v>
      </c>
      <c r="E218" s="23" t="s">
        <v>117</v>
      </c>
      <c r="F218" s="23" t="s">
        <v>6</v>
      </c>
      <c r="G218" s="23">
        <v>852</v>
      </c>
      <c r="H218" s="23">
        <v>40.5</v>
      </c>
      <c r="I218" s="23">
        <f t="shared" si="3"/>
        <v>34506</v>
      </c>
    </row>
    <row r="219" spans="1:9" x14ac:dyDescent="0.15">
      <c r="A219" s="23">
        <f ca="1">IF(E219=查询表!$B$2,N(A218)+1,N(A218))</f>
        <v>21</v>
      </c>
      <c r="B219" s="28">
        <v>42789</v>
      </c>
      <c r="C219" s="23" t="s">
        <v>76</v>
      </c>
      <c r="D219" s="23" t="s">
        <v>11</v>
      </c>
      <c r="E219" s="23" t="s">
        <v>110</v>
      </c>
      <c r="F219" s="23" t="s">
        <v>6</v>
      </c>
      <c r="G219" s="23">
        <v>496</v>
      </c>
      <c r="H219" s="23">
        <v>16.2</v>
      </c>
      <c r="I219" s="23">
        <f t="shared" si="3"/>
        <v>8035.2</v>
      </c>
    </row>
    <row r="220" spans="1:9" x14ac:dyDescent="0.15">
      <c r="A220" s="23">
        <f ca="1">IF(E220=查询表!$B$2,N(A219)+1,N(A219))</f>
        <v>21</v>
      </c>
      <c r="B220" s="28">
        <v>42789</v>
      </c>
      <c r="C220" s="23" t="s">
        <v>76</v>
      </c>
      <c r="D220" s="23" t="s">
        <v>12</v>
      </c>
      <c r="E220" s="23" t="s">
        <v>110</v>
      </c>
      <c r="F220" s="23" t="s">
        <v>6</v>
      </c>
      <c r="G220" s="23">
        <v>668</v>
      </c>
      <c r="H220" s="23">
        <v>66.7</v>
      </c>
      <c r="I220" s="23">
        <f t="shared" si="3"/>
        <v>44555.6</v>
      </c>
    </row>
    <row r="221" spans="1:9" x14ac:dyDescent="0.15">
      <c r="A221" s="23">
        <f ca="1">IF(E221=查询表!$B$2,N(A220)+1,N(A220))</f>
        <v>21</v>
      </c>
      <c r="B221" s="28">
        <v>42789</v>
      </c>
      <c r="C221" s="23" t="s">
        <v>76</v>
      </c>
      <c r="D221" s="23" t="s">
        <v>12</v>
      </c>
      <c r="E221" s="23" t="s">
        <v>110</v>
      </c>
      <c r="F221" s="23" t="s">
        <v>6</v>
      </c>
      <c r="G221" s="23">
        <v>162</v>
      </c>
      <c r="H221" s="23">
        <v>48.9</v>
      </c>
      <c r="I221" s="23">
        <f t="shared" si="3"/>
        <v>7921.8</v>
      </c>
    </row>
    <row r="222" spans="1:9" x14ac:dyDescent="0.15">
      <c r="A222" s="23">
        <f ca="1">IF(E222=查询表!$B$2,N(A221)+1,N(A221))</f>
        <v>21</v>
      </c>
      <c r="B222" s="28">
        <v>42789</v>
      </c>
      <c r="C222" s="23" t="s">
        <v>76</v>
      </c>
      <c r="D222" s="23" t="s">
        <v>10</v>
      </c>
      <c r="E222" s="23" t="s">
        <v>110</v>
      </c>
      <c r="F222" s="23" t="s">
        <v>6</v>
      </c>
      <c r="G222" s="23">
        <v>220</v>
      </c>
      <c r="H222" s="23">
        <v>87.9</v>
      </c>
      <c r="I222" s="23">
        <f t="shared" si="3"/>
        <v>19338</v>
      </c>
    </row>
    <row r="223" spans="1:9" x14ac:dyDescent="0.15">
      <c r="A223" s="25">
        <f ca="1">IF(E223=查询表!$B$2,N(A222)+1,N(A222))</f>
        <v>21</v>
      </c>
      <c r="B223" s="30">
        <v>42789</v>
      </c>
      <c r="C223" s="25" t="s">
        <v>77</v>
      </c>
      <c r="D223" s="25" t="s">
        <v>7</v>
      </c>
      <c r="E223" s="23" t="s">
        <v>101</v>
      </c>
      <c r="F223" s="25" t="s">
        <v>6</v>
      </c>
      <c r="G223" s="25">
        <v>854</v>
      </c>
      <c r="H223" s="25">
        <v>6.4</v>
      </c>
      <c r="I223" s="23">
        <f t="shared" si="3"/>
        <v>5465.6</v>
      </c>
    </row>
    <row r="224" spans="1:9" x14ac:dyDescent="0.15">
      <c r="A224" s="25">
        <f ca="1">IF(E224=查询表!$B$2,N(A223)+1,N(A223))</f>
        <v>21</v>
      </c>
      <c r="B224" s="30">
        <v>42789</v>
      </c>
      <c r="C224" s="25" t="s">
        <v>77</v>
      </c>
      <c r="D224" s="25" t="s">
        <v>7</v>
      </c>
      <c r="E224" s="23" t="s">
        <v>101</v>
      </c>
      <c r="F224" s="25" t="s">
        <v>6</v>
      </c>
      <c r="G224" s="25">
        <v>444</v>
      </c>
      <c r="H224" s="25">
        <v>88</v>
      </c>
      <c r="I224" s="23">
        <f t="shared" si="3"/>
        <v>39072</v>
      </c>
    </row>
    <row r="225" spans="1:9" x14ac:dyDescent="0.15">
      <c r="A225" s="25">
        <f ca="1">IF(E225=查询表!$B$2,N(A224)+1,N(A224))</f>
        <v>21</v>
      </c>
      <c r="B225" s="30">
        <v>42790</v>
      </c>
      <c r="C225" s="25" t="s">
        <v>78</v>
      </c>
      <c r="D225" s="25" t="s">
        <v>13</v>
      </c>
      <c r="E225" s="23" t="s">
        <v>108</v>
      </c>
      <c r="F225" s="25" t="s">
        <v>6</v>
      </c>
      <c r="G225" s="25">
        <v>659</v>
      </c>
      <c r="H225" s="25">
        <v>27.3</v>
      </c>
      <c r="I225" s="23">
        <f t="shared" si="3"/>
        <v>17990.7</v>
      </c>
    </row>
    <row r="226" spans="1:9" x14ac:dyDescent="0.15">
      <c r="A226" s="25">
        <f ca="1">IF(E226=查询表!$B$2,N(A225)+1,N(A225))</f>
        <v>21</v>
      </c>
      <c r="B226" s="30">
        <v>42790</v>
      </c>
      <c r="C226" s="25" t="s">
        <v>79</v>
      </c>
      <c r="D226" s="25" t="s">
        <v>17</v>
      </c>
      <c r="E226" s="24" t="s">
        <v>116</v>
      </c>
      <c r="F226" s="25" t="s">
        <v>6</v>
      </c>
      <c r="G226" s="25">
        <v>707</v>
      </c>
      <c r="H226" s="25">
        <v>56.4</v>
      </c>
      <c r="I226" s="23">
        <f t="shared" si="3"/>
        <v>39874.799999999996</v>
      </c>
    </row>
    <row r="227" spans="1:9" x14ac:dyDescent="0.15">
      <c r="A227" s="25">
        <f ca="1">IF(E227=查询表!$B$2,N(A226)+1,N(A226))</f>
        <v>21</v>
      </c>
      <c r="B227" s="30">
        <v>42790</v>
      </c>
      <c r="C227" s="25" t="s">
        <v>79</v>
      </c>
      <c r="D227" s="25" t="s">
        <v>17</v>
      </c>
      <c r="E227" s="24" t="s">
        <v>116</v>
      </c>
      <c r="F227" s="25" t="s">
        <v>6</v>
      </c>
      <c r="G227" s="25">
        <v>77</v>
      </c>
      <c r="H227" s="25">
        <v>88.3</v>
      </c>
      <c r="I227" s="23">
        <f t="shared" si="3"/>
        <v>6799.0999999999995</v>
      </c>
    </row>
    <row r="228" spans="1:9" x14ac:dyDescent="0.15">
      <c r="A228" s="25">
        <f ca="1">IF(E228=查询表!$B$2,N(A227)+1,N(A227))</f>
        <v>21</v>
      </c>
      <c r="B228" s="30">
        <v>42790</v>
      </c>
      <c r="C228" s="25" t="s">
        <v>80</v>
      </c>
      <c r="D228" s="25" t="s">
        <v>17</v>
      </c>
      <c r="E228" s="23" t="s">
        <v>118</v>
      </c>
      <c r="F228" s="25" t="s">
        <v>6</v>
      </c>
      <c r="G228" s="25">
        <v>244</v>
      </c>
      <c r="H228" s="25">
        <v>2.1</v>
      </c>
      <c r="I228" s="23">
        <f t="shared" si="3"/>
        <v>512.4</v>
      </c>
    </row>
    <row r="229" spans="1:9" x14ac:dyDescent="0.15">
      <c r="A229" s="25">
        <f ca="1">IF(E229=查询表!$B$2,N(A228)+1,N(A228))</f>
        <v>21</v>
      </c>
      <c r="B229" s="30">
        <v>42790</v>
      </c>
      <c r="C229" s="25" t="s">
        <v>80</v>
      </c>
      <c r="D229" s="25" t="s">
        <v>17</v>
      </c>
      <c r="E229" s="23" t="s">
        <v>118</v>
      </c>
      <c r="F229" s="25" t="s">
        <v>6</v>
      </c>
      <c r="G229" s="25">
        <v>770</v>
      </c>
      <c r="H229" s="25">
        <v>9</v>
      </c>
      <c r="I229" s="23">
        <f t="shared" si="3"/>
        <v>6930</v>
      </c>
    </row>
    <row r="230" spans="1:9" x14ac:dyDescent="0.15">
      <c r="A230" s="25">
        <f ca="1">IF(E230=查询表!$B$2,N(A229)+1,N(A229))</f>
        <v>21</v>
      </c>
      <c r="B230" s="30">
        <v>42790</v>
      </c>
      <c r="C230" s="25" t="s">
        <v>80</v>
      </c>
      <c r="D230" s="25" t="s">
        <v>17</v>
      </c>
      <c r="E230" s="23" t="s">
        <v>118</v>
      </c>
      <c r="F230" s="25" t="s">
        <v>6</v>
      </c>
      <c r="G230" s="25">
        <v>563</v>
      </c>
      <c r="H230" s="25">
        <v>86.6</v>
      </c>
      <c r="I230" s="23">
        <f t="shared" si="3"/>
        <v>48755.799999999996</v>
      </c>
    </row>
    <row r="231" spans="1:9" x14ac:dyDescent="0.15">
      <c r="A231" s="25">
        <f ca="1">IF(E231=查询表!$B$2,N(A230)+1,N(A230))</f>
        <v>21</v>
      </c>
      <c r="B231" s="30">
        <v>42790</v>
      </c>
      <c r="C231" s="25" t="s">
        <v>80</v>
      </c>
      <c r="D231" s="25" t="s">
        <v>17</v>
      </c>
      <c r="E231" s="23" t="s">
        <v>118</v>
      </c>
      <c r="F231" s="25" t="s">
        <v>6</v>
      </c>
      <c r="G231" s="25">
        <v>663</v>
      </c>
      <c r="H231" s="25">
        <v>84.3</v>
      </c>
      <c r="I231" s="23">
        <f t="shared" si="3"/>
        <v>55890.9</v>
      </c>
    </row>
    <row r="232" spans="1:9" x14ac:dyDescent="0.15">
      <c r="A232" s="25">
        <f ca="1">IF(E232=查询表!$B$2,N(A231)+1,N(A231))</f>
        <v>21</v>
      </c>
      <c r="B232" s="30">
        <v>42790</v>
      </c>
      <c r="C232" s="25" t="s">
        <v>80</v>
      </c>
      <c r="D232" s="25" t="s">
        <v>17</v>
      </c>
      <c r="E232" s="23" t="s">
        <v>118</v>
      </c>
      <c r="F232" s="25" t="s">
        <v>6</v>
      </c>
      <c r="G232" s="25">
        <v>54</v>
      </c>
      <c r="H232" s="25">
        <v>80.8</v>
      </c>
      <c r="I232" s="23">
        <f t="shared" si="3"/>
        <v>4363.2</v>
      </c>
    </row>
    <row r="233" spans="1:9" x14ac:dyDescent="0.15">
      <c r="A233" s="25">
        <f ca="1">IF(E233=查询表!$B$2,N(A232)+1,N(A232))</f>
        <v>21</v>
      </c>
      <c r="B233" s="30">
        <v>42790</v>
      </c>
      <c r="C233" s="25" t="s">
        <v>81</v>
      </c>
      <c r="D233" s="25" t="s">
        <v>7</v>
      </c>
      <c r="E233" s="23" t="s">
        <v>101</v>
      </c>
      <c r="F233" s="25" t="s">
        <v>6</v>
      </c>
      <c r="G233" s="25">
        <v>147</v>
      </c>
      <c r="H233" s="25">
        <v>23.9</v>
      </c>
      <c r="I233" s="23">
        <f t="shared" si="3"/>
        <v>3513.2999999999997</v>
      </c>
    </row>
    <row r="234" spans="1:9" x14ac:dyDescent="0.15">
      <c r="A234" s="25">
        <f ca="1">IF(E234=查询表!$B$2,N(A233)+1,N(A233))</f>
        <v>21</v>
      </c>
      <c r="B234" s="30">
        <v>42790</v>
      </c>
      <c r="C234" s="25" t="s">
        <v>82</v>
      </c>
      <c r="D234" s="25" t="s">
        <v>7</v>
      </c>
      <c r="E234" s="23" t="s">
        <v>108</v>
      </c>
      <c r="F234" s="25" t="s">
        <v>6</v>
      </c>
      <c r="G234" s="25">
        <v>385</v>
      </c>
      <c r="H234" s="25">
        <v>19.899999999999999</v>
      </c>
      <c r="I234" s="23">
        <f t="shared" si="3"/>
        <v>7661.4999999999991</v>
      </c>
    </row>
    <row r="235" spans="1:9" x14ac:dyDescent="0.15">
      <c r="A235" s="25">
        <f ca="1">IF(E235=查询表!$B$2,N(A234)+1,N(A234))</f>
        <v>21</v>
      </c>
      <c r="B235" s="30">
        <v>42790</v>
      </c>
      <c r="C235" s="25" t="s">
        <v>83</v>
      </c>
      <c r="D235" s="25" t="s">
        <v>7</v>
      </c>
      <c r="E235" s="25" t="s">
        <v>106</v>
      </c>
      <c r="F235" s="25" t="s">
        <v>6</v>
      </c>
      <c r="G235" s="25">
        <v>944</v>
      </c>
      <c r="H235" s="25">
        <v>88.9</v>
      </c>
      <c r="I235" s="23">
        <f t="shared" si="3"/>
        <v>83921.600000000006</v>
      </c>
    </row>
    <row r="236" spans="1:9" x14ac:dyDescent="0.15">
      <c r="A236" s="25">
        <f ca="1">IF(E236=查询表!$B$2,N(A235)+1,N(A235))</f>
        <v>21</v>
      </c>
      <c r="B236" s="30">
        <v>42790</v>
      </c>
      <c r="C236" s="25" t="s">
        <v>84</v>
      </c>
      <c r="D236" s="25" t="s">
        <v>17</v>
      </c>
      <c r="E236" s="23" t="s">
        <v>111</v>
      </c>
      <c r="F236" s="25" t="s">
        <v>6</v>
      </c>
      <c r="G236" s="25">
        <v>96</v>
      </c>
      <c r="H236" s="25">
        <v>46.6</v>
      </c>
      <c r="I236" s="23">
        <f t="shared" si="3"/>
        <v>4473.6000000000004</v>
      </c>
    </row>
    <row r="237" spans="1:9" x14ac:dyDescent="0.15">
      <c r="A237" s="25">
        <f ca="1">IF(E237=查询表!$B$2,N(A236)+1,N(A236))</f>
        <v>21</v>
      </c>
      <c r="B237" s="30">
        <v>42790</v>
      </c>
      <c r="C237" s="25" t="s">
        <v>84</v>
      </c>
      <c r="D237" s="25" t="s">
        <v>17</v>
      </c>
      <c r="E237" s="23" t="s">
        <v>111</v>
      </c>
      <c r="F237" s="25" t="s">
        <v>6</v>
      </c>
      <c r="G237" s="25">
        <v>505</v>
      </c>
      <c r="H237" s="25">
        <v>59.7</v>
      </c>
      <c r="I237" s="23">
        <f t="shared" si="3"/>
        <v>30148.5</v>
      </c>
    </row>
    <row r="238" spans="1:9" x14ac:dyDescent="0.15">
      <c r="A238" s="25">
        <f ca="1">IF(E238=查询表!$B$2,N(A237)+1,N(A237))</f>
        <v>21</v>
      </c>
      <c r="B238" s="30">
        <v>42790</v>
      </c>
      <c r="C238" s="25" t="s">
        <v>85</v>
      </c>
      <c r="D238" s="25" t="s">
        <v>17</v>
      </c>
      <c r="E238" s="24" t="s">
        <v>107</v>
      </c>
      <c r="F238" s="25" t="s">
        <v>6</v>
      </c>
      <c r="G238" s="25">
        <v>593</v>
      </c>
      <c r="H238" s="25">
        <v>99.6</v>
      </c>
      <c r="I238" s="23">
        <f t="shared" si="3"/>
        <v>59062.799999999996</v>
      </c>
    </row>
    <row r="239" spans="1:9" x14ac:dyDescent="0.15">
      <c r="A239" s="25">
        <f ca="1">IF(E239=查询表!$B$2,N(A238)+1,N(A238))</f>
        <v>21</v>
      </c>
      <c r="B239" s="30">
        <v>42790</v>
      </c>
      <c r="C239" s="25" t="s">
        <v>85</v>
      </c>
      <c r="D239" s="25" t="s">
        <v>17</v>
      </c>
      <c r="E239" s="24" t="s">
        <v>107</v>
      </c>
      <c r="F239" s="25" t="s">
        <v>6</v>
      </c>
      <c r="G239" s="25">
        <v>372</v>
      </c>
      <c r="H239" s="25">
        <v>29.3</v>
      </c>
      <c r="I239" s="23">
        <f t="shared" si="3"/>
        <v>10899.6</v>
      </c>
    </row>
    <row r="240" spans="1:9" x14ac:dyDescent="0.15">
      <c r="A240" s="25">
        <f ca="1">IF(E240=查询表!$B$2,N(A239)+1,N(A239))</f>
        <v>21</v>
      </c>
      <c r="B240" s="30">
        <v>42790</v>
      </c>
      <c r="C240" s="25" t="s">
        <v>85</v>
      </c>
      <c r="D240" s="25" t="s">
        <v>17</v>
      </c>
      <c r="E240" s="24" t="s">
        <v>107</v>
      </c>
      <c r="F240" s="25" t="s">
        <v>6</v>
      </c>
      <c r="G240" s="25">
        <v>257</v>
      </c>
      <c r="H240" s="25">
        <v>32.5</v>
      </c>
      <c r="I240" s="23">
        <f t="shared" si="3"/>
        <v>8352.5</v>
      </c>
    </row>
    <row r="241" spans="1:9" x14ac:dyDescent="0.15">
      <c r="A241" s="25">
        <f ca="1">IF(E241=查询表!$B$2,N(A240)+1,N(A240))</f>
        <v>21</v>
      </c>
      <c r="B241" s="30">
        <v>42790</v>
      </c>
      <c r="C241" s="25" t="s">
        <v>85</v>
      </c>
      <c r="D241" s="25" t="s">
        <v>17</v>
      </c>
      <c r="E241" s="24" t="s">
        <v>107</v>
      </c>
      <c r="F241" s="25" t="s">
        <v>6</v>
      </c>
      <c r="G241" s="25">
        <v>885</v>
      </c>
      <c r="H241" s="25">
        <v>49.3</v>
      </c>
      <c r="I241" s="23">
        <f t="shared" si="3"/>
        <v>43630.5</v>
      </c>
    </row>
    <row r="242" spans="1:9" x14ac:dyDescent="0.15">
      <c r="A242" s="25">
        <f ca="1">IF(E242=查询表!$B$2,N(A241)+1,N(A241))</f>
        <v>21</v>
      </c>
      <c r="B242" s="30">
        <v>42790</v>
      </c>
      <c r="C242" s="25" t="s">
        <v>85</v>
      </c>
      <c r="D242" s="25" t="s">
        <v>17</v>
      </c>
      <c r="E242" s="24" t="s">
        <v>107</v>
      </c>
      <c r="F242" s="25" t="s">
        <v>6</v>
      </c>
      <c r="G242" s="25">
        <v>334</v>
      </c>
      <c r="H242" s="25">
        <v>68.8</v>
      </c>
      <c r="I242" s="23">
        <f t="shared" si="3"/>
        <v>22979.200000000001</v>
      </c>
    </row>
    <row r="243" spans="1:9" x14ac:dyDescent="0.15">
      <c r="A243" s="23">
        <f ca="1">IF(E243=查询表!$B$2,N(A242)+1,N(A242))</f>
        <v>21</v>
      </c>
      <c r="B243" s="28">
        <v>42790</v>
      </c>
      <c r="C243" s="23" t="s">
        <v>85</v>
      </c>
      <c r="D243" s="23" t="s">
        <v>13</v>
      </c>
      <c r="E243" s="24" t="s">
        <v>107</v>
      </c>
      <c r="F243" s="23" t="s">
        <v>6</v>
      </c>
      <c r="G243" s="23">
        <v>816</v>
      </c>
      <c r="H243" s="23">
        <v>21.6</v>
      </c>
      <c r="I243" s="23">
        <f t="shared" si="3"/>
        <v>17625.600000000002</v>
      </c>
    </row>
    <row r="244" spans="1:9" x14ac:dyDescent="0.15">
      <c r="A244" s="23">
        <f ca="1">IF(E244=查询表!$B$2,N(A243)+1,N(A243))</f>
        <v>21</v>
      </c>
      <c r="B244" s="28">
        <v>42790</v>
      </c>
      <c r="C244" s="23" t="s">
        <v>85</v>
      </c>
      <c r="D244" s="23" t="s">
        <v>13</v>
      </c>
      <c r="E244" s="24" t="s">
        <v>107</v>
      </c>
      <c r="F244" s="23" t="s">
        <v>6</v>
      </c>
      <c r="G244" s="23">
        <v>387</v>
      </c>
      <c r="H244" s="23">
        <v>54.4</v>
      </c>
      <c r="I244" s="23">
        <f t="shared" si="3"/>
        <v>21052.799999999999</v>
      </c>
    </row>
    <row r="245" spans="1:9" x14ac:dyDescent="0.15">
      <c r="A245" s="23">
        <f ca="1">IF(E245=查询表!$B$2,N(A244)+1,N(A244))</f>
        <v>21</v>
      </c>
      <c r="B245" s="28">
        <v>42790</v>
      </c>
      <c r="C245" s="23" t="s">
        <v>86</v>
      </c>
      <c r="D245" s="23" t="s">
        <v>7</v>
      </c>
      <c r="E245" s="23" t="s">
        <v>106</v>
      </c>
      <c r="F245" s="23" t="s">
        <v>6</v>
      </c>
      <c r="G245" s="23">
        <v>744</v>
      </c>
      <c r="H245" s="23">
        <v>40.700000000000003</v>
      </c>
      <c r="I245" s="23">
        <f t="shared" si="3"/>
        <v>30280.800000000003</v>
      </c>
    </row>
    <row r="246" spans="1:9" x14ac:dyDescent="0.15">
      <c r="A246" s="23">
        <f ca="1">IF(E246=查询表!$B$2,N(A245)+1,N(A245))</f>
        <v>21</v>
      </c>
      <c r="B246" s="28">
        <v>42790</v>
      </c>
      <c r="C246" s="23" t="s">
        <v>86</v>
      </c>
      <c r="D246" s="23" t="s">
        <v>19</v>
      </c>
      <c r="E246" s="23" t="s">
        <v>106</v>
      </c>
      <c r="F246" s="23" t="s">
        <v>6</v>
      </c>
      <c r="G246" s="23">
        <v>500</v>
      </c>
      <c r="H246" s="23">
        <v>52.8</v>
      </c>
      <c r="I246" s="23">
        <f t="shared" si="3"/>
        <v>26400</v>
      </c>
    </row>
    <row r="247" spans="1:9" x14ac:dyDescent="0.15">
      <c r="A247" s="23">
        <f ca="1">IF(E247=查询表!$B$2,N(A246)+1,N(A246))</f>
        <v>21</v>
      </c>
      <c r="B247" s="28">
        <v>42790</v>
      </c>
      <c r="C247" s="23" t="s">
        <v>86</v>
      </c>
      <c r="D247" s="23" t="s">
        <v>17</v>
      </c>
      <c r="E247" s="23" t="s">
        <v>106</v>
      </c>
      <c r="F247" s="23" t="s">
        <v>6</v>
      </c>
      <c r="G247" s="23">
        <v>476</v>
      </c>
      <c r="H247" s="23">
        <v>36.200000000000003</v>
      </c>
      <c r="I247" s="23">
        <f t="shared" si="3"/>
        <v>17231.2</v>
      </c>
    </row>
    <row r="248" spans="1:9" x14ac:dyDescent="0.15">
      <c r="A248" s="23">
        <f ca="1">IF(E248=查询表!$B$2,N(A247)+1,N(A247))</f>
        <v>21</v>
      </c>
      <c r="B248" s="28">
        <v>42790</v>
      </c>
      <c r="C248" s="23" t="s">
        <v>86</v>
      </c>
      <c r="D248" s="23" t="s">
        <v>17</v>
      </c>
      <c r="E248" s="23" t="s">
        <v>106</v>
      </c>
      <c r="F248" s="23" t="s">
        <v>6</v>
      </c>
      <c r="G248" s="23">
        <v>339</v>
      </c>
      <c r="H248" s="23">
        <v>9</v>
      </c>
      <c r="I248" s="23">
        <f t="shared" si="3"/>
        <v>3051</v>
      </c>
    </row>
    <row r="249" spans="1:9" x14ac:dyDescent="0.15">
      <c r="A249" s="23">
        <f ca="1">IF(E249=查询表!$B$2,N(A248)+1,N(A248))</f>
        <v>21</v>
      </c>
      <c r="B249" s="28">
        <v>42790</v>
      </c>
      <c r="C249" s="23" t="s">
        <v>86</v>
      </c>
      <c r="D249" s="23" t="s">
        <v>17</v>
      </c>
      <c r="E249" s="23" t="s">
        <v>106</v>
      </c>
      <c r="F249" s="23" t="s">
        <v>6</v>
      </c>
      <c r="G249" s="23">
        <v>221</v>
      </c>
      <c r="H249" s="23">
        <v>81.599999999999994</v>
      </c>
      <c r="I249" s="23">
        <f t="shared" si="3"/>
        <v>18033.599999999999</v>
      </c>
    </row>
    <row r="250" spans="1:9" x14ac:dyDescent="0.15">
      <c r="A250" s="23">
        <f ca="1">IF(E250=查询表!$B$2,N(A249)+1,N(A249))</f>
        <v>21</v>
      </c>
      <c r="B250" s="28">
        <v>42790</v>
      </c>
      <c r="C250" s="23" t="s">
        <v>86</v>
      </c>
      <c r="D250" s="23" t="s">
        <v>17</v>
      </c>
      <c r="E250" s="23" t="s">
        <v>106</v>
      </c>
      <c r="F250" s="23" t="s">
        <v>6</v>
      </c>
      <c r="G250" s="23">
        <v>635</v>
      </c>
      <c r="H250" s="23">
        <v>33.200000000000003</v>
      </c>
      <c r="I250" s="23">
        <f t="shared" si="3"/>
        <v>21082</v>
      </c>
    </row>
    <row r="251" spans="1:9" x14ac:dyDescent="0.15">
      <c r="A251" s="23">
        <f ca="1">IF(E251=查询表!$B$2,N(A250)+1,N(A250))</f>
        <v>21</v>
      </c>
      <c r="B251" s="28">
        <v>42790</v>
      </c>
      <c r="C251" s="23" t="s">
        <v>87</v>
      </c>
      <c r="D251" s="23" t="s">
        <v>17</v>
      </c>
      <c r="E251" s="23" t="s">
        <v>117</v>
      </c>
      <c r="F251" s="23" t="s">
        <v>6</v>
      </c>
      <c r="G251" s="23">
        <v>379</v>
      </c>
      <c r="H251" s="23">
        <v>97</v>
      </c>
      <c r="I251" s="23">
        <f t="shared" si="3"/>
        <v>36763</v>
      </c>
    </row>
    <row r="252" spans="1:9" x14ac:dyDescent="0.15">
      <c r="A252" s="23">
        <f ca="1">IF(E252=查询表!$B$2,N(A251)+1,N(A251))</f>
        <v>21</v>
      </c>
      <c r="B252" s="28">
        <v>42790</v>
      </c>
      <c r="C252" s="23" t="s">
        <v>88</v>
      </c>
      <c r="D252" s="23" t="s">
        <v>12</v>
      </c>
      <c r="E252" s="23" t="s">
        <v>102</v>
      </c>
      <c r="F252" s="23" t="s">
        <v>6</v>
      </c>
      <c r="G252" s="23">
        <v>897</v>
      </c>
      <c r="H252" s="23">
        <v>99.9</v>
      </c>
      <c r="I252" s="23">
        <f t="shared" si="3"/>
        <v>89610.3</v>
      </c>
    </row>
    <row r="253" spans="1:9" x14ac:dyDescent="0.15">
      <c r="A253" s="23">
        <f ca="1">IF(E253=查询表!$B$2,N(A252)+1,N(A252))</f>
        <v>21</v>
      </c>
      <c r="B253" s="28">
        <v>42790</v>
      </c>
      <c r="C253" s="23" t="s">
        <v>89</v>
      </c>
      <c r="D253" s="23" t="s">
        <v>17</v>
      </c>
      <c r="E253" s="23" t="s">
        <v>115</v>
      </c>
      <c r="F253" s="23" t="s">
        <v>6</v>
      </c>
      <c r="G253" s="23">
        <v>432</v>
      </c>
      <c r="H253" s="23">
        <v>14.2</v>
      </c>
      <c r="I253" s="23">
        <f t="shared" si="3"/>
        <v>6134.4</v>
      </c>
    </row>
    <row r="254" spans="1:9" x14ac:dyDescent="0.15">
      <c r="A254" s="23">
        <f ca="1">IF(E254=查询表!$B$2,N(A253)+1,N(A253))</f>
        <v>21</v>
      </c>
      <c r="B254" s="28">
        <v>42790</v>
      </c>
      <c r="C254" s="23" t="s">
        <v>89</v>
      </c>
      <c r="D254" s="23" t="s">
        <v>17</v>
      </c>
      <c r="E254" s="23" t="s">
        <v>115</v>
      </c>
      <c r="F254" s="23" t="s">
        <v>6</v>
      </c>
      <c r="G254" s="23">
        <v>921</v>
      </c>
      <c r="H254" s="23">
        <v>5.0999999999999996</v>
      </c>
      <c r="I254" s="23">
        <f t="shared" si="3"/>
        <v>4697.0999999999995</v>
      </c>
    </row>
    <row r="255" spans="1:9" x14ac:dyDescent="0.15">
      <c r="A255" s="23">
        <f ca="1">IF(E255=查询表!$B$2,N(A254)+1,N(A254))</f>
        <v>21</v>
      </c>
      <c r="B255" s="28">
        <v>42791</v>
      </c>
      <c r="C255" s="23" t="s">
        <v>90</v>
      </c>
      <c r="D255" s="23" t="s">
        <v>17</v>
      </c>
      <c r="E255" s="24" t="s">
        <v>107</v>
      </c>
      <c r="F255" s="23" t="s">
        <v>6</v>
      </c>
      <c r="G255" s="23">
        <v>461</v>
      </c>
      <c r="H255" s="23">
        <v>24.3</v>
      </c>
      <c r="I255" s="23">
        <f t="shared" si="3"/>
        <v>11202.300000000001</v>
      </c>
    </row>
    <row r="256" spans="1:9" x14ac:dyDescent="0.15">
      <c r="A256" s="23">
        <f ca="1">IF(E256=查询表!$B$2,N(A255)+1,N(A255))</f>
        <v>21</v>
      </c>
      <c r="B256" s="28">
        <v>42791</v>
      </c>
      <c r="C256" s="23" t="s">
        <v>91</v>
      </c>
      <c r="D256" s="23" t="s">
        <v>7</v>
      </c>
      <c r="E256" s="23" t="s">
        <v>101</v>
      </c>
      <c r="F256" s="23" t="s">
        <v>6</v>
      </c>
      <c r="G256" s="23">
        <v>513</v>
      </c>
      <c r="H256" s="23">
        <v>28.7</v>
      </c>
      <c r="I256" s="23">
        <f t="shared" si="3"/>
        <v>14723.1</v>
      </c>
    </row>
    <row r="257" spans="1:9" x14ac:dyDescent="0.15">
      <c r="A257" s="23">
        <f ca="1">IF(E257=查询表!$B$2,N(A256)+1,N(A256))</f>
        <v>21</v>
      </c>
      <c r="B257" s="28">
        <v>42791</v>
      </c>
      <c r="C257" s="23" t="s">
        <v>91</v>
      </c>
      <c r="D257" s="23" t="s">
        <v>7</v>
      </c>
      <c r="E257" s="23" t="s">
        <v>101</v>
      </c>
      <c r="F257" s="23" t="s">
        <v>6</v>
      </c>
      <c r="G257" s="23">
        <v>901</v>
      </c>
      <c r="H257" s="23">
        <v>22</v>
      </c>
      <c r="I257" s="23">
        <f t="shared" si="3"/>
        <v>19822</v>
      </c>
    </row>
    <row r="258" spans="1:9" x14ac:dyDescent="0.15">
      <c r="A258" s="23">
        <f ca="1">IF(E258=查询表!$B$2,N(A257)+1,N(A257))</f>
        <v>21</v>
      </c>
      <c r="B258" s="28">
        <v>42791</v>
      </c>
      <c r="C258" s="23" t="s">
        <v>92</v>
      </c>
      <c r="D258" s="23" t="s">
        <v>17</v>
      </c>
      <c r="E258" s="23" t="s">
        <v>118</v>
      </c>
      <c r="F258" s="23" t="s">
        <v>6</v>
      </c>
      <c r="G258" s="23">
        <v>204</v>
      </c>
      <c r="H258" s="23">
        <v>99.7</v>
      </c>
      <c r="I258" s="23">
        <f t="shared" si="3"/>
        <v>20338.8</v>
      </c>
    </row>
    <row r="259" spans="1:9" x14ac:dyDescent="0.15">
      <c r="A259" s="23">
        <f ca="1">IF(E259=查询表!$B$2,N(A258)+1,N(A258))</f>
        <v>21</v>
      </c>
      <c r="B259" s="28">
        <v>42791</v>
      </c>
      <c r="C259" s="23" t="s">
        <v>93</v>
      </c>
      <c r="D259" s="23" t="s">
        <v>17</v>
      </c>
      <c r="E259" s="23" t="s">
        <v>109</v>
      </c>
      <c r="F259" s="23" t="s">
        <v>6</v>
      </c>
      <c r="G259" s="23">
        <v>516</v>
      </c>
      <c r="H259" s="23">
        <v>40.299999999999997</v>
      </c>
      <c r="I259" s="23">
        <f t="shared" ref="I259:I302" si="4">G259*H259</f>
        <v>20794.8</v>
      </c>
    </row>
    <row r="260" spans="1:9" x14ac:dyDescent="0.15">
      <c r="A260" s="23">
        <f ca="1">IF(E260=查询表!$B$2,N(A259)+1,N(A259))</f>
        <v>21</v>
      </c>
      <c r="B260" s="28">
        <v>42791</v>
      </c>
      <c r="C260" s="23" t="s">
        <v>93</v>
      </c>
      <c r="D260" s="23" t="s">
        <v>17</v>
      </c>
      <c r="E260" s="23" t="s">
        <v>109</v>
      </c>
      <c r="F260" s="23" t="s">
        <v>6</v>
      </c>
      <c r="G260" s="23">
        <v>529</v>
      </c>
      <c r="H260" s="23">
        <v>72.5</v>
      </c>
      <c r="I260" s="23">
        <f t="shared" si="4"/>
        <v>38352.5</v>
      </c>
    </row>
    <row r="261" spans="1:9" x14ac:dyDescent="0.15">
      <c r="A261" s="23">
        <f ca="1">IF(E261=查询表!$B$2,N(A260)+1,N(A260))</f>
        <v>21</v>
      </c>
      <c r="B261" s="28">
        <v>42791</v>
      </c>
      <c r="C261" s="23" t="s">
        <v>93</v>
      </c>
      <c r="D261" s="23" t="s">
        <v>17</v>
      </c>
      <c r="E261" s="23" t="s">
        <v>109</v>
      </c>
      <c r="F261" s="23" t="s">
        <v>6</v>
      </c>
      <c r="G261" s="23">
        <v>774</v>
      </c>
      <c r="H261" s="23">
        <v>53.6</v>
      </c>
      <c r="I261" s="23">
        <f t="shared" si="4"/>
        <v>41486.400000000001</v>
      </c>
    </row>
    <row r="262" spans="1:9" x14ac:dyDescent="0.15">
      <c r="A262" s="23">
        <f ca="1">IF(E262=查询表!$B$2,N(A261)+1,N(A261))</f>
        <v>21</v>
      </c>
      <c r="B262" s="28">
        <v>42791</v>
      </c>
      <c r="C262" s="23" t="s">
        <v>93</v>
      </c>
      <c r="D262" s="23" t="s">
        <v>17</v>
      </c>
      <c r="E262" s="23" t="s">
        <v>109</v>
      </c>
      <c r="F262" s="23" t="s">
        <v>6</v>
      </c>
      <c r="G262" s="23">
        <v>506</v>
      </c>
      <c r="H262" s="23">
        <v>21</v>
      </c>
      <c r="I262" s="23">
        <f t="shared" si="4"/>
        <v>10626</v>
      </c>
    </row>
    <row r="263" spans="1:9" x14ac:dyDescent="0.15">
      <c r="A263" s="23">
        <f ca="1">IF(E263=查询表!$B$2,N(A262)+1,N(A262))</f>
        <v>21</v>
      </c>
      <c r="B263" s="28">
        <v>42791</v>
      </c>
      <c r="C263" s="23" t="s">
        <v>93</v>
      </c>
      <c r="D263" s="23" t="s">
        <v>17</v>
      </c>
      <c r="E263" s="23" t="s">
        <v>113</v>
      </c>
      <c r="F263" s="23" t="s">
        <v>6</v>
      </c>
      <c r="G263" s="23">
        <v>35</v>
      </c>
      <c r="H263" s="23">
        <v>9.6</v>
      </c>
      <c r="I263" s="23">
        <f t="shared" si="4"/>
        <v>336</v>
      </c>
    </row>
    <row r="264" spans="1:9" x14ac:dyDescent="0.15">
      <c r="A264" s="23">
        <f ca="1">IF(E264=查询表!$B$2,N(A263)+1,N(A263))</f>
        <v>21</v>
      </c>
      <c r="B264" s="28">
        <v>42791</v>
      </c>
      <c r="C264" s="23" t="s">
        <v>93</v>
      </c>
      <c r="D264" s="23" t="s">
        <v>17</v>
      </c>
      <c r="E264" s="23" t="s">
        <v>113</v>
      </c>
      <c r="F264" s="23" t="s">
        <v>6</v>
      </c>
      <c r="G264" s="23">
        <v>204</v>
      </c>
      <c r="H264" s="23">
        <v>42.5</v>
      </c>
      <c r="I264" s="23">
        <f t="shared" si="4"/>
        <v>8670</v>
      </c>
    </row>
    <row r="265" spans="1:9" x14ac:dyDescent="0.15">
      <c r="A265" s="23">
        <f ca="1">IF(E265=查询表!$B$2,N(A264)+1,N(A264))</f>
        <v>21</v>
      </c>
      <c r="B265" s="28">
        <v>42791</v>
      </c>
      <c r="C265" s="23" t="s">
        <v>93</v>
      </c>
      <c r="D265" s="23" t="s">
        <v>7</v>
      </c>
      <c r="E265" s="23" t="s">
        <v>113</v>
      </c>
      <c r="F265" s="23" t="s">
        <v>6</v>
      </c>
      <c r="G265" s="23">
        <v>419</v>
      </c>
      <c r="H265" s="23">
        <v>79.3</v>
      </c>
      <c r="I265" s="23">
        <f t="shared" si="4"/>
        <v>33226.699999999997</v>
      </c>
    </row>
    <row r="266" spans="1:9" x14ac:dyDescent="0.15">
      <c r="A266" s="23">
        <f ca="1">IF(E266=查询表!$B$2,N(A265)+1,N(A265))</f>
        <v>21</v>
      </c>
      <c r="B266" s="28">
        <v>42791</v>
      </c>
      <c r="C266" s="23" t="s">
        <v>94</v>
      </c>
      <c r="D266" s="23" t="s">
        <v>17</v>
      </c>
      <c r="E266" s="23" t="s">
        <v>113</v>
      </c>
      <c r="F266" s="23" t="s">
        <v>6</v>
      </c>
      <c r="G266" s="23">
        <v>623</v>
      </c>
      <c r="H266" s="23">
        <v>69.099999999999994</v>
      </c>
      <c r="I266" s="23">
        <f t="shared" si="4"/>
        <v>43049.299999999996</v>
      </c>
    </row>
    <row r="267" spans="1:9" x14ac:dyDescent="0.15">
      <c r="A267" s="23">
        <f ca="1">IF(E267=查询表!$B$2,N(A266)+1,N(A266))</f>
        <v>21</v>
      </c>
      <c r="B267" s="28">
        <v>42791</v>
      </c>
      <c r="C267" s="23" t="s">
        <v>94</v>
      </c>
      <c r="D267" s="23" t="s">
        <v>19</v>
      </c>
      <c r="E267" s="23" t="s">
        <v>113</v>
      </c>
      <c r="F267" s="23" t="s">
        <v>6</v>
      </c>
      <c r="G267" s="23">
        <v>324</v>
      </c>
      <c r="H267" s="23">
        <v>68.099999999999994</v>
      </c>
      <c r="I267" s="23">
        <f t="shared" si="4"/>
        <v>22064.399999999998</v>
      </c>
    </row>
    <row r="268" spans="1:9" x14ac:dyDescent="0.15">
      <c r="A268" s="23">
        <f ca="1">IF(E268=查询表!$B$2,N(A267)+1,N(A267))</f>
        <v>21</v>
      </c>
      <c r="B268" s="28">
        <v>42791</v>
      </c>
      <c r="C268" s="23" t="s">
        <v>94</v>
      </c>
      <c r="D268" s="23" t="s">
        <v>17</v>
      </c>
      <c r="E268" s="23" t="s">
        <v>113</v>
      </c>
      <c r="F268" s="23" t="s">
        <v>6</v>
      </c>
      <c r="G268" s="23">
        <v>29</v>
      </c>
      <c r="H268" s="23">
        <v>83</v>
      </c>
      <c r="I268" s="23">
        <f t="shared" si="4"/>
        <v>2407</v>
      </c>
    </row>
    <row r="269" spans="1:9" x14ac:dyDescent="0.15">
      <c r="A269" s="23">
        <f ca="1">IF(E269=查询表!$B$2,N(A268)+1,N(A268))</f>
        <v>21</v>
      </c>
      <c r="B269" s="28">
        <v>42791</v>
      </c>
      <c r="C269" s="23" t="s">
        <v>94</v>
      </c>
      <c r="D269" s="23" t="s">
        <v>17</v>
      </c>
      <c r="E269" s="23" t="s">
        <v>113</v>
      </c>
      <c r="F269" s="23" t="s">
        <v>6</v>
      </c>
      <c r="G269" s="23">
        <v>165</v>
      </c>
      <c r="H269" s="23">
        <v>28.4</v>
      </c>
      <c r="I269" s="23">
        <f t="shared" si="4"/>
        <v>4686</v>
      </c>
    </row>
    <row r="270" spans="1:9" x14ac:dyDescent="0.15">
      <c r="A270" s="23">
        <f ca="1">IF(E270=查询表!$B$2,N(A269)+1,N(A269))</f>
        <v>21</v>
      </c>
      <c r="B270" s="28">
        <v>42791</v>
      </c>
      <c r="C270" s="23" t="s">
        <v>94</v>
      </c>
      <c r="D270" s="23" t="s">
        <v>17</v>
      </c>
      <c r="E270" s="23" t="s">
        <v>113</v>
      </c>
      <c r="F270" s="23" t="s">
        <v>6</v>
      </c>
      <c r="G270" s="23">
        <v>767</v>
      </c>
      <c r="H270" s="23">
        <v>39.799999999999997</v>
      </c>
      <c r="I270" s="23">
        <f t="shared" si="4"/>
        <v>30526.6</v>
      </c>
    </row>
    <row r="271" spans="1:9" x14ac:dyDescent="0.15">
      <c r="A271" s="23">
        <f ca="1">IF(E271=查询表!$B$2,N(A270)+1,N(A270))</f>
        <v>21</v>
      </c>
      <c r="B271" s="28">
        <v>42791</v>
      </c>
      <c r="C271" s="23" t="s">
        <v>94</v>
      </c>
      <c r="D271" s="23" t="s">
        <v>17</v>
      </c>
      <c r="E271" s="23" t="s">
        <v>113</v>
      </c>
      <c r="F271" s="23" t="s">
        <v>6</v>
      </c>
      <c r="G271" s="23">
        <v>745</v>
      </c>
      <c r="H271" s="23">
        <v>72.7</v>
      </c>
      <c r="I271" s="23">
        <f t="shared" si="4"/>
        <v>54161.5</v>
      </c>
    </row>
    <row r="272" spans="1:9" x14ac:dyDescent="0.15">
      <c r="A272" s="23">
        <f ca="1">IF(E272=查询表!$B$2,N(A271)+1,N(A271))</f>
        <v>21</v>
      </c>
      <c r="B272" s="28">
        <v>42791</v>
      </c>
      <c r="C272" s="23" t="s">
        <v>94</v>
      </c>
      <c r="D272" s="23" t="s">
        <v>17</v>
      </c>
      <c r="E272" s="23" t="s">
        <v>113</v>
      </c>
      <c r="F272" s="23" t="s">
        <v>6</v>
      </c>
      <c r="G272" s="23">
        <v>1000</v>
      </c>
      <c r="H272" s="23">
        <v>66.099999999999994</v>
      </c>
      <c r="I272" s="23">
        <f t="shared" si="4"/>
        <v>66100</v>
      </c>
    </row>
    <row r="273" spans="1:9" x14ac:dyDescent="0.15">
      <c r="A273" s="23">
        <f ca="1">IF(E273=查询表!$B$2,N(A272)+1,N(A272))</f>
        <v>21</v>
      </c>
      <c r="B273" s="28">
        <v>42791</v>
      </c>
      <c r="C273" s="23" t="s">
        <v>94</v>
      </c>
      <c r="D273" s="23" t="s">
        <v>19</v>
      </c>
      <c r="E273" s="23" t="s">
        <v>113</v>
      </c>
      <c r="F273" s="23" t="s">
        <v>6</v>
      </c>
      <c r="G273" s="23">
        <v>923</v>
      </c>
      <c r="H273" s="23">
        <v>24.7</v>
      </c>
      <c r="I273" s="23">
        <f t="shared" si="4"/>
        <v>22798.1</v>
      </c>
    </row>
    <row r="274" spans="1:9" x14ac:dyDescent="0.15">
      <c r="A274" s="23">
        <f ca="1">IF(E274=查询表!$B$2,N(A273)+1,N(A273))</f>
        <v>21</v>
      </c>
      <c r="B274" s="28">
        <v>42791</v>
      </c>
      <c r="C274" s="23" t="s">
        <v>94</v>
      </c>
      <c r="D274" s="23" t="s">
        <v>17</v>
      </c>
      <c r="E274" s="23" t="s">
        <v>113</v>
      </c>
      <c r="F274" s="23" t="s">
        <v>6</v>
      </c>
      <c r="G274" s="23">
        <v>53</v>
      </c>
      <c r="H274" s="23">
        <v>16.399999999999999</v>
      </c>
      <c r="I274" s="23">
        <f t="shared" si="4"/>
        <v>869.19999999999993</v>
      </c>
    </row>
    <row r="275" spans="1:9" x14ac:dyDescent="0.15">
      <c r="A275" s="23">
        <f ca="1">IF(E275=查询表!$B$2,N(A274)+1,N(A274))</f>
        <v>21</v>
      </c>
      <c r="B275" s="28">
        <v>42791</v>
      </c>
      <c r="C275" s="23" t="s">
        <v>94</v>
      </c>
      <c r="D275" s="23" t="s">
        <v>17</v>
      </c>
      <c r="E275" s="23" t="s">
        <v>113</v>
      </c>
      <c r="F275" s="23" t="s">
        <v>6</v>
      </c>
      <c r="G275" s="23">
        <v>809</v>
      </c>
      <c r="H275" s="23">
        <v>16.8</v>
      </c>
      <c r="I275" s="23">
        <f t="shared" si="4"/>
        <v>13591.2</v>
      </c>
    </row>
    <row r="276" spans="1:9" x14ac:dyDescent="0.15">
      <c r="A276" s="23">
        <f ca="1">IF(E276=查询表!$B$2,N(A275)+1,N(A275))</f>
        <v>21</v>
      </c>
      <c r="B276" s="28">
        <v>42791</v>
      </c>
      <c r="C276" s="23" t="s">
        <v>94</v>
      </c>
      <c r="D276" s="23" t="s">
        <v>17</v>
      </c>
      <c r="E276" s="23" t="s">
        <v>113</v>
      </c>
      <c r="F276" s="23" t="s">
        <v>6</v>
      </c>
      <c r="G276" s="23">
        <v>223</v>
      </c>
      <c r="H276" s="23">
        <v>29.5</v>
      </c>
      <c r="I276" s="23">
        <f t="shared" si="4"/>
        <v>6578.5</v>
      </c>
    </row>
    <row r="277" spans="1:9" x14ac:dyDescent="0.15">
      <c r="A277" s="23">
        <f ca="1">IF(E277=查询表!$B$2,N(A276)+1,N(A276))</f>
        <v>21</v>
      </c>
      <c r="B277" s="28">
        <v>42791</v>
      </c>
      <c r="C277" s="23" t="s">
        <v>95</v>
      </c>
      <c r="D277" s="23" t="s">
        <v>9</v>
      </c>
      <c r="E277" s="23" t="s">
        <v>114</v>
      </c>
      <c r="F277" s="23" t="s">
        <v>6</v>
      </c>
      <c r="G277" s="23">
        <v>782</v>
      </c>
      <c r="H277" s="23">
        <v>63.7</v>
      </c>
      <c r="I277" s="23">
        <f t="shared" si="4"/>
        <v>49813.4</v>
      </c>
    </row>
    <row r="278" spans="1:9" x14ac:dyDescent="0.15">
      <c r="A278" s="23">
        <f ca="1">IF(E278=查询表!$B$2,N(A277)+1,N(A277))</f>
        <v>21</v>
      </c>
      <c r="B278" s="28">
        <v>42791</v>
      </c>
      <c r="C278" s="23" t="s">
        <v>95</v>
      </c>
      <c r="D278" s="23" t="s">
        <v>9</v>
      </c>
      <c r="E278" s="23" t="s">
        <v>114</v>
      </c>
      <c r="F278" s="23" t="s">
        <v>6</v>
      </c>
      <c r="G278" s="23">
        <v>569</v>
      </c>
      <c r="H278" s="23">
        <v>61.3</v>
      </c>
      <c r="I278" s="23">
        <f t="shared" si="4"/>
        <v>34879.699999999997</v>
      </c>
    </row>
    <row r="279" spans="1:9" x14ac:dyDescent="0.15">
      <c r="A279" s="23">
        <f ca="1">IF(E279=查询表!$B$2,N(A278)+1,N(A278))</f>
        <v>21</v>
      </c>
      <c r="B279" s="28">
        <v>42791</v>
      </c>
      <c r="C279" s="23" t="s">
        <v>95</v>
      </c>
      <c r="D279" s="23" t="s">
        <v>9</v>
      </c>
      <c r="E279" s="23" t="s">
        <v>114</v>
      </c>
      <c r="F279" s="23" t="s">
        <v>6</v>
      </c>
      <c r="G279" s="23">
        <v>833</v>
      </c>
      <c r="H279" s="23">
        <v>74.900000000000006</v>
      </c>
      <c r="I279" s="23">
        <f t="shared" si="4"/>
        <v>62391.700000000004</v>
      </c>
    </row>
    <row r="280" spans="1:9" x14ac:dyDescent="0.15">
      <c r="A280" s="23">
        <f ca="1">IF(E280=查询表!$B$2,N(A279)+1,N(A279))</f>
        <v>21</v>
      </c>
      <c r="B280" s="28">
        <v>42791</v>
      </c>
      <c r="C280" s="23" t="s">
        <v>95</v>
      </c>
      <c r="D280" s="23" t="s">
        <v>9</v>
      </c>
      <c r="E280" s="23" t="s">
        <v>114</v>
      </c>
      <c r="F280" s="23" t="s">
        <v>6</v>
      </c>
      <c r="G280" s="23">
        <v>551</v>
      </c>
      <c r="H280" s="23">
        <v>94.9</v>
      </c>
      <c r="I280" s="23">
        <f t="shared" si="4"/>
        <v>52289.9</v>
      </c>
    </row>
    <row r="281" spans="1:9" x14ac:dyDescent="0.15">
      <c r="A281" s="23">
        <f ca="1">IF(E281=查询表!$B$2,N(A280)+1,N(A280))</f>
        <v>21</v>
      </c>
      <c r="B281" s="28">
        <v>42791</v>
      </c>
      <c r="C281" s="23" t="s">
        <v>95</v>
      </c>
      <c r="D281" s="23" t="s">
        <v>9</v>
      </c>
      <c r="E281" s="23" t="s">
        <v>114</v>
      </c>
      <c r="F281" s="23" t="s">
        <v>6</v>
      </c>
      <c r="G281" s="23">
        <v>323</v>
      </c>
      <c r="H281" s="23">
        <v>12.2</v>
      </c>
      <c r="I281" s="23">
        <f t="shared" si="4"/>
        <v>3940.6</v>
      </c>
    </row>
    <row r="282" spans="1:9" x14ac:dyDescent="0.15">
      <c r="A282" s="23">
        <f ca="1">IF(E282=查询表!$B$2,N(A281)+1,N(A281))</f>
        <v>21</v>
      </c>
      <c r="B282" s="28">
        <v>42791</v>
      </c>
      <c r="C282" s="23" t="s">
        <v>95</v>
      </c>
      <c r="D282" s="23" t="s">
        <v>7</v>
      </c>
      <c r="E282" s="23" t="s">
        <v>114</v>
      </c>
      <c r="F282" s="23" t="s">
        <v>6</v>
      </c>
      <c r="G282" s="23">
        <v>528</v>
      </c>
      <c r="H282" s="23">
        <v>1.9</v>
      </c>
      <c r="I282" s="23">
        <f t="shared" si="4"/>
        <v>1003.1999999999999</v>
      </c>
    </row>
    <row r="283" spans="1:9" x14ac:dyDescent="0.15">
      <c r="A283" s="23">
        <f ca="1">IF(E283=查询表!$B$2,N(A282)+1,N(A282))</f>
        <v>21</v>
      </c>
      <c r="B283" s="28">
        <v>42791</v>
      </c>
      <c r="C283" s="23" t="s">
        <v>95</v>
      </c>
      <c r="D283" s="23" t="s">
        <v>10</v>
      </c>
      <c r="E283" s="23" t="s">
        <v>114</v>
      </c>
      <c r="F283" s="23" t="s">
        <v>6</v>
      </c>
      <c r="G283" s="23">
        <v>50</v>
      </c>
      <c r="H283" s="23">
        <v>39.9</v>
      </c>
      <c r="I283" s="23">
        <f t="shared" si="4"/>
        <v>1995</v>
      </c>
    </row>
    <row r="284" spans="1:9" x14ac:dyDescent="0.15">
      <c r="A284" s="23">
        <f ca="1">IF(E284=查询表!$B$2,N(A283)+1,N(A283))</f>
        <v>21</v>
      </c>
      <c r="B284" s="28">
        <v>42791</v>
      </c>
      <c r="C284" s="23" t="s">
        <v>95</v>
      </c>
      <c r="D284" s="23" t="s">
        <v>12</v>
      </c>
      <c r="E284" s="23" t="s">
        <v>114</v>
      </c>
      <c r="F284" s="23" t="s">
        <v>6</v>
      </c>
      <c r="G284" s="23">
        <v>231</v>
      </c>
      <c r="H284" s="23">
        <v>39.1</v>
      </c>
      <c r="I284" s="23">
        <f t="shared" si="4"/>
        <v>9032.1</v>
      </c>
    </row>
    <row r="285" spans="1:9" x14ac:dyDescent="0.15">
      <c r="A285" s="23">
        <f ca="1">IF(E285=查询表!$B$2,N(A284)+1,N(A284))</f>
        <v>21</v>
      </c>
      <c r="B285" s="28">
        <v>42791</v>
      </c>
      <c r="C285" s="23" t="s">
        <v>95</v>
      </c>
      <c r="D285" s="23" t="s">
        <v>12</v>
      </c>
      <c r="E285" s="23" t="s">
        <v>114</v>
      </c>
      <c r="F285" s="23" t="s">
        <v>6</v>
      </c>
      <c r="G285" s="23">
        <v>124</v>
      </c>
      <c r="H285" s="23">
        <v>48.7</v>
      </c>
      <c r="I285" s="23">
        <f t="shared" si="4"/>
        <v>6038.8</v>
      </c>
    </row>
    <row r="286" spans="1:9" x14ac:dyDescent="0.15">
      <c r="A286" s="23">
        <f ca="1">IF(E286=查询表!$B$2,N(A285)+1,N(A285))</f>
        <v>21</v>
      </c>
      <c r="B286" s="28">
        <v>42791</v>
      </c>
      <c r="C286" s="23" t="s">
        <v>95</v>
      </c>
      <c r="D286" s="23" t="s">
        <v>18</v>
      </c>
      <c r="E286" s="23" t="s">
        <v>114</v>
      </c>
      <c r="F286" s="23" t="s">
        <v>6</v>
      </c>
      <c r="G286" s="23">
        <v>456</v>
      </c>
      <c r="H286" s="23">
        <v>33</v>
      </c>
      <c r="I286" s="23">
        <f t="shared" si="4"/>
        <v>15048</v>
      </c>
    </row>
    <row r="287" spans="1:9" x14ac:dyDescent="0.15">
      <c r="A287" s="23">
        <f ca="1">IF(E287=查询表!$B$2,N(A286)+1,N(A286))</f>
        <v>21</v>
      </c>
      <c r="B287" s="28">
        <v>42791</v>
      </c>
      <c r="C287" s="23" t="s">
        <v>95</v>
      </c>
      <c r="D287" s="23" t="s">
        <v>18</v>
      </c>
      <c r="E287" s="23" t="s">
        <v>114</v>
      </c>
      <c r="F287" s="23" t="s">
        <v>6</v>
      </c>
      <c r="G287" s="23">
        <v>71</v>
      </c>
      <c r="H287" s="23">
        <v>86.2</v>
      </c>
      <c r="I287" s="23">
        <f t="shared" si="4"/>
        <v>6120.2</v>
      </c>
    </row>
    <row r="288" spans="1:9" x14ac:dyDescent="0.15">
      <c r="A288" s="23">
        <f ca="1">IF(E288=查询表!$B$2,N(A287)+1,N(A287))</f>
        <v>21</v>
      </c>
      <c r="B288" s="28">
        <v>42791</v>
      </c>
      <c r="C288" s="23" t="s">
        <v>95</v>
      </c>
      <c r="D288" s="23" t="s">
        <v>18</v>
      </c>
      <c r="E288" s="23" t="s">
        <v>114</v>
      </c>
      <c r="F288" s="23" t="s">
        <v>6</v>
      </c>
      <c r="G288" s="23">
        <v>13</v>
      </c>
      <c r="H288" s="23">
        <v>40.700000000000003</v>
      </c>
      <c r="I288" s="23">
        <f t="shared" si="4"/>
        <v>529.1</v>
      </c>
    </row>
    <row r="289" spans="1:12" x14ac:dyDescent="0.15">
      <c r="A289" s="23">
        <f ca="1">IF(E289=查询表!$B$2,N(A288)+1,N(A288))</f>
        <v>21</v>
      </c>
      <c r="B289" s="28">
        <v>42791</v>
      </c>
      <c r="C289" s="23" t="s">
        <v>95</v>
      </c>
      <c r="D289" s="23" t="s">
        <v>18</v>
      </c>
      <c r="E289" s="23" t="s">
        <v>114</v>
      </c>
      <c r="F289" s="23" t="s">
        <v>6</v>
      </c>
      <c r="G289" s="23">
        <v>503</v>
      </c>
      <c r="H289" s="23">
        <v>43.5</v>
      </c>
      <c r="I289" s="23">
        <f t="shared" si="4"/>
        <v>21880.5</v>
      </c>
    </row>
    <row r="290" spans="1:12" x14ac:dyDescent="0.15">
      <c r="A290" s="23">
        <f ca="1">IF(E290=查询表!$B$2,N(A289)+1,N(A289))</f>
        <v>21</v>
      </c>
      <c r="B290" s="28">
        <v>42791</v>
      </c>
      <c r="C290" s="23" t="s">
        <v>95</v>
      </c>
      <c r="D290" s="23" t="s">
        <v>7</v>
      </c>
      <c r="E290" s="23" t="s">
        <v>114</v>
      </c>
      <c r="F290" s="23" t="s">
        <v>6</v>
      </c>
      <c r="G290" s="23">
        <v>210</v>
      </c>
      <c r="H290" s="23">
        <v>43.4</v>
      </c>
      <c r="I290" s="23">
        <f t="shared" si="4"/>
        <v>9114</v>
      </c>
    </row>
    <row r="291" spans="1:12" x14ac:dyDescent="0.15">
      <c r="A291" s="23">
        <f ca="1">IF(E291=查询表!$B$2,N(A290)+1,N(A290))</f>
        <v>21</v>
      </c>
      <c r="B291" s="28">
        <v>42791</v>
      </c>
      <c r="C291" s="23" t="s">
        <v>95</v>
      </c>
      <c r="D291" s="23" t="s">
        <v>7</v>
      </c>
      <c r="E291" s="23" t="s">
        <v>114</v>
      </c>
      <c r="F291" s="23" t="s">
        <v>6</v>
      </c>
      <c r="G291" s="23">
        <v>968</v>
      </c>
      <c r="H291" s="23">
        <v>4.5</v>
      </c>
      <c r="I291" s="23">
        <f t="shared" si="4"/>
        <v>4356</v>
      </c>
    </row>
    <row r="292" spans="1:12" x14ac:dyDescent="0.15">
      <c r="A292" s="23">
        <f ca="1">IF(E292=查询表!$B$2,N(A291)+1,N(A291))</f>
        <v>21</v>
      </c>
      <c r="B292" s="28">
        <v>42791</v>
      </c>
      <c r="C292" s="23" t="s">
        <v>95</v>
      </c>
      <c r="D292" s="23" t="s">
        <v>7</v>
      </c>
      <c r="E292" s="23" t="s">
        <v>114</v>
      </c>
      <c r="F292" s="23" t="s">
        <v>6</v>
      </c>
      <c r="G292" s="23">
        <v>159</v>
      </c>
      <c r="H292" s="23">
        <v>99.8</v>
      </c>
      <c r="I292" s="23">
        <f t="shared" si="4"/>
        <v>15868.199999999999</v>
      </c>
    </row>
    <row r="293" spans="1:12" x14ac:dyDescent="0.15">
      <c r="A293" s="25">
        <f ca="1">IF(E293=查询表!$B$2,N(A292)+1,N(A292))</f>
        <v>21</v>
      </c>
      <c r="B293" s="30">
        <v>42791</v>
      </c>
      <c r="C293" s="25" t="s">
        <v>95</v>
      </c>
      <c r="D293" s="25" t="s">
        <v>7</v>
      </c>
      <c r="E293" s="23" t="s">
        <v>114</v>
      </c>
      <c r="F293" s="25" t="s">
        <v>6</v>
      </c>
      <c r="G293" s="25">
        <v>994</v>
      </c>
      <c r="H293" s="25">
        <v>32.6</v>
      </c>
      <c r="I293" s="23">
        <f t="shared" si="4"/>
        <v>32404.400000000001</v>
      </c>
    </row>
    <row r="294" spans="1:12" x14ac:dyDescent="0.15">
      <c r="A294" s="25">
        <f ca="1">IF(E294=查询表!$B$2,N(A293)+1,N(A293))</f>
        <v>21</v>
      </c>
      <c r="B294" s="30">
        <v>42791</v>
      </c>
      <c r="C294" s="25" t="s">
        <v>96</v>
      </c>
      <c r="D294" s="25" t="s">
        <v>17</v>
      </c>
      <c r="E294" s="23" t="s">
        <v>112</v>
      </c>
      <c r="F294" s="25" t="s">
        <v>6</v>
      </c>
      <c r="G294" s="25">
        <v>282</v>
      </c>
      <c r="H294" s="25">
        <v>55</v>
      </c>
      <c r="I294" s="23">
        <f t="shared" si="4"/>
        <v>15510</v>
      </c>
    </row>
    <row r="295" spans="1:12" x14ac:dyDescent="0.15">
      <c r="A295" s="25">
        <f ca="1">IF(E295=查询表!$B$2,N(A294)+1,N(A294))</f>
        <v>21</v>
      </c>
      <c r="B295" s="30">
        <v>42791</v>
      </c>
      <c r="C295" s="25" t="s">
        <v>96</v>
      </c>
      <c r="D295" s="25" t="s">
        <v>17</v>
      </c>
      <c r="E295" s="23" t="s">
        <v>112</v>
      </c>
      <c r="F295" s="25" t="s">
        <v>6</v>
      </c>
      <c r="G295" s="25">
        <v>264</v>
      </c>
      <c r="H295" s="25">
        <v>89.6</v>
      </c>
      <c r="I295" s="23">
        <f t="shared" si="4"/>
        <v>23654.399999999998</v>
      </c>
    </row>
    <row r="296" spans="1:12" x14ac:dyDescent="0.15">
      <c r="A296" s="25">
        <f ca="1">IF(E296=查询表!$B$2,N(A295)+1,N(A295))</f>
        <v>21</v>
      </c>
      <c r="B296" s="30">
        <v>42791</v>
      </c>
      <c r="C296" s="25" t="s">
        <v>96</v>
      </c>
      <c r="D296" s="25" t="s">
        <v>19</v>
      </c>
      <c r="E296" s="23" t="s">
        <v>112</v>
      </c>
      <c r="F296" s="25" t="s">
        <v>6</v>
      </c>
      <c r="G296" s="25">
        <v>761</v>
      </c>
      <c r="H296" s="25">
        <v>73.900000000000006</v>
      </c>
      <c r="I296" s="23">
        <f t="shared" si="4"/>
        <v>56237.9</v>
      </c>
    </row>
    <row r="297" spans="1:12" x14ac:dyDescent="0.15">
      <c r="A297" s="25">
        <f ca="1">IF(E297=查询表!$B$2,N(A296)+1,N(A296))</f>
        <v>21</v>
      </c>
      <c r="B297" s="30">
        <v>42791</v>
      </c>
      <c r="C297" s="25" t="s">
        <v>96</v>
      </c>
      <c r="D297" s="25" t="s">
        <v>17</v>
      </c>
      <c r="E297" s="23" t="s">
        <v>112</v>
      </c>
      <c r="F297" s="25" t="s">
        <v>6</v>
      </c>
      <c r="G297" s="25">
        <v>942</v>
      </c>
      <c r="H297" s="25">
        <v>93.6</v>
      </c>
      <c r="I297" s="23">
        <f t="shared" si="4"/>
        <v>88171.199999999997</v>
      </c>
    </row>
    <row r="298" spans="1:12" x14ac:dyDescent="0.15">
      <c r="A298" s="25">
        <f ca="1">IF(E298=查询表!$B$2,N(A297)+1,N(A297))</f>
        <v>21</v>
      </c>
      <c r="B298" s="30">
        <v>42791</v>
      </c>
      <c r="C298" s="25" t="s">
        <v>97</v>
      </c>
      <c r="D298" s="25" t="s">
        <v>17</v>
      </c>
      <c r="E298" s="24" t="s">
        <v>107</v>
      </c>
      <c r="F298" s="25" t="s">
        <v>6</v>
      </c>
      <c r="G298" s="25">
        <v>294</v>
      </c>
      <c r="H298" s="25">
        <v>40.9</v>
      </c>
      <c r="I298" s="23">
        <f t="shared" si="4"/>
        <v>12024.6</v>
      </c>
    </row>
    <row r="299" spans="1:12" x14ac:dyDescent="0.15">
      <c r="A299" s="23">
        <f ca="1">IF(E299=查询表!$B$2,N(A298)+1,N(A298))</f>
        <v>21</v>
      </c>
      <c r="B299" s="28">
        <v>42791</v>
      </c>
      <c r="C299" s="23" t="s">
        <v>97</v>
      </c>
      <c r="D299" s="23" t="s">
        <v>17</v>
      </c>
      <c r="E299" s="24" t="s">
        <v>107</v>
      </c>
      <c r="F299" s="23" t="s">
        <v>6</v>
      </c>
      <c r="G299" s="23">
        <v>712</v>
      </c>
      <c r="H299" s="23">
        <v>2.2000000000000002</v>
      </c>
      <c r="I299" s="23">
        <f t="shared" si="4"/>
        <v>1566.4</v>
      </c>
    </row>
    <row r="300" spans="1:12" x14ac:dyDescent="0.15">
      <c r="A300" s="23">
        <f ca="1">IF(E300=查询表!$B$2,N(A299)+1,N(A299))</f>
        <v>21</v>
      </c>
      <c r="B300" s="28">
        <v>42791</v>
      </c>
      <c r="C300" s="23" t="s">
        <v>97</v>
      </c>
      <c r="D300" s="23" t="s">
        <v>19</v>
      </c>
      <c r="E300" s="24" t="s">
        <v>107</v>
      </c>
      <c r="F300" s="23" t="s">
        <v>6</v>
      </c>
      <c r="G300" s="23">
        <v>324</v>
      </c>
      <c r="H300" s="23">
        <v>30.5</v>
      </c>
      <c r="I300" s="23">
        <f t="shared" si="4"/>
        <v>9882</v>
      </c>
    </row>
    <row r="301" spans="1:12" x14ac:dyDescent="0.15">
      <c r="A301" s="23">
        <f ca="1">IF(E301=查询表!$B$2,N(A300)+1,N(A300))</f>
        <v>21</v>
      </c>
      <c r="B301" s="28">
        <v>42791</v>
      </c>
      <c r="C301" s="23" t="s">
        <v>98</v>
      </c>
      <c r="D301" s="23" t="s">
        <v>18</v>
      </c>
      <c r="E301" s="23" t="s">
        <v>118</v>
      </c>
      <c r="F301" s="23" t="s">
        <v>6</v>
      </c>
      <c r="G301" s="23">
        <v>555</v>
      </c>
      <c r="H301" s="23">
        <v>81.2</v>
      </c>
      <c r="I301" s="23">
        <f t="shared" si="4"/>
        <v>45066</v>
      </c>
    </row>
    <row r="302" spans="1:12" x14ac:dyDescent="0.15">
      <c r="A302" s="23">
        <f ca="1">IF(E302=查询表!$B$2,N(A301)+1,N(A301))</f>
        <v>21</v>
      </c>
      <c r="B302" s="28">
        <v>42791</v>
      </c>
      <c r="C302" s="23" t="s">
        <v>99</v>
      </c>
      <c r="D302" s="23" t="s">
        <v>12</v>
      </c>
      <c r="E302" s="23" t="s">
        <v>102</v>
      </c>
      <c r="F302" s="23" t="s">
        <v>6</v>
      </c>
      <c r="G302" s="23">
        <v>275</v>
      </c>
      <c r="H302" s="23">
        <v>49.6</v>
      </c>
      <c r="I302" s="23">
        <f t="shared" si="4"/>
        <v>13640</v>
      </c>
    </row>
    <row r="303" spans="1:12" s="13" customFormat="1" x14ac:dyDescent="0.15">
      <c r="A303" s="16"/>
      <c r="B303" s="31"/>
      <c r="C303" s="16"/>
      <c r="D303" s="16"/>
      <c r="E303" s="16"/>
      <c r="F303" s="16"/>
      <c r="G303" s="16"/>
      <c r="H303" s="16"/>
      <c r="I303" s="26"/>
      <c r="J303" s="16"/>
      <c r="K303" s="16"/>
      <c r="L303" s="16"/>
    </row>
    <row r="304" spans="1:12" s="13" customFormat="1" x14ac:dyDescent="0.15">
      <c r="A304" s="16"/>
      <c r="B304" s="31"/>
      <c r="C304" s="16"/>
      <c r="D304" s="16"/>
      <c r="E304" s="16"/>
      <c r="F304" s="16"/>
      <c r="G304" s="16"/>
      <c r="H304" s="16"/>
      <c r="I304" s="26"/>
      <c r="J304" s="16"/>
      <c r="K304" s="16"/>
      <c r="L304" s="16"/>
    </row>
    <row r="305" spans="1:12" s="13" customFormat="1" x14ac:dyDescent="0.15">
      <c r="A305" s="16"/>
      <c r="B305" s="31"/>
      <c r="C305" s="16"/>
      <c r="D305" s="16"/>
      <c r="E305" s="16"/>
      <c r="F305" s="16"/>
      <c r="G305" s="16"/>
      <c r="H305" s="16"/>
      <c r="I305" s="26"/>
      <c r="J305" s="16"/>
      <c r="K305" s="16"/>
      <c r="L305" s="16"/>
    </row>
    <row r="306" spans="1:12" s="13" customFormat="1" x14ac:dyDescent="0.15">
      <c r="A306" s="16"/>
      <c r="B306" s="31"/>
      <c r="C306" s="16"/>
      <c r="D306" s="16"/>
      <c r="E306" s="16"/>
      <c r="F306" s="16"/>
      <c r="G306" s="16"/>
      <c r="H306" s="16"/>
      <c r="I306" s="26"/>
      <c r="J306" s="16"/>
      <c r="K306" s="16"/>
      <c r="L306" s="16"/>
    </row>
    <row r="307" spans="1:12" s="13" customFormat="1" x14ac:dyDescent="0.15">
      <c r="A307" s="16"/>
      <c r="B307" s="31"/>
      <c r="C307" s="16"/>
      <c r="D307" s="16"/>
      <c r="E307" s="16"/>
      <c r="F307" s="16"/>
      <c r="G307" s="16"/>
      <c r="H307" s="16"/>
      <c r="I307" s="26"/>
      <c r="J307" s="16"/>
      <c r="K307" s="16"/>
      <c r="L307" s="16"/>
    </row>
    <row r="308" spans="1:12" s="13" customFormat="1" x14ac:dyDescent="0.15">
      <c r="A308" s="16"/>
      <c r="B308" s="31"/>
      <c r="C308" s="16"/>
      <c r="D308" s="16"/>
      <c r="E308" s="16"/>
      <c r="F308" s="16"/>
      <c r="G308" s="16"/>
      <c r="H308" s="16"/>
      <c r="I308" s="26"/>
      <c r="J308" s="16"/>
      <c r="K308" s="16"/>
      <c r="L308" s="16"/>
    </row>
    <row r="309" spans="1:12" s="13" customFormat="1" x14ac:dyDescent="0.15">
      <c r="A309" s="16"/>
      <c r="B309" s="31"/>
      <c r="C309" s="16"/>
      <c r="D309" s="16"/>
      <c r="E309" s="16"/>
      <c r="F309" s="16"/>
      <c r="G309" s="16"/>
      <c r="H309" s="16"/>
      <c r="I309" s="26"/>
      <c r="J309" s="16"/>
      <c r="K309" s="16"/>
      <c r="L309" s="16"/>
    </row>
    <row r="310" spans="1:12" s="13" customFormat="1" x14ac:dyDescent="0.15">
      <c r="A310" s="16"/>
      <c r="B310" s="31"/>
      <c r="C310" s="16"/>
      <c r="D310" s="16"/>
      <c r="E310" s="16"/>
      <c r="F310" s="16"/>
      <c r="G310" s="16"/>
      <c r="H310" s="16"/>
      <c r="I310" s="26"/>
      <c r="J310" s="16"/>
      <c r="K310" s="16"/>
      <c r="L310" s="16"/>
    </row>
    <row r="311" spans="1:12" s="13" customFormat="1" x14ac:dyDescent="0.15">
      <c r="A311" s="16"/>
      <c r="B311" s="31"/>
      <c r="C311" s="16"/>
      <c r="D311" s="16"/>
      <c r="E311" s="16"/>
      <c r="F311" s="16"/>
      <c r="G311" s="16"/>
      <c r="H311" s="16"/>
      <c r="I311" s="26"/>
      <c r="J311" s="16"/>
      <c r="K311" s="16"/>
      <c r="L311" s="16"/>
    </row>
    <row r="312" spans="1:12" s="13" customFormat="1" x14ac:dyDescent="0.15">
      <c r="A312" s="16"/>
      <c r="B312" s="31"/>
      <c r="C312" s="16"/>
      <c r="D312" s="16"/>
      <c r="E312" s="16"/>
      <c r="F312" s="16"/>
      <c r="G312" s="16"/>
      <c r="H312" s="16"/>
      <c r="I312" s="26"/>
      <c r="J312" s="16"/>
      <c r="K312" s="16"/>
      <c r="L312" s="16"/>
    </row>
    <row r="313" spans="1:12" s="13" customFormat="1" x14ac:dyDescent="0.15">
      <c r="A313" s="16"/>
      <c r="B313" s="31"/>
      <c r="C313" s="16"/>
      <c r="D313" s="16"/>
      <c r="E313" s="16"/>
      <c r="F313" s="16"/>
      <c r="G313" s="16"/>
      <c r="H313" s="16"/>
      <c r="I313" s="26"/>
      <c r="J313" s="16"/>
      <c r="K313" s="16"/>
      <c r="L313" s="16"/>
    </row>
    <row r="314" spans="1:12" s="13" customFormat="1" x14ac:dyDescent="0.15">
      <c r="A314" s="16"/>
      <c r="B314" s="31"/>
      <c r="C314" s="16"/>
      <c r="D314" s="16"/>
      <c r="E314" s="16"/>
      <c r="F314" s="16"/>
      <c r="G314" s="16"/>
      <c r="H314" s="16"/>
      <c r="I314" s="26"/>
      <c r="J314" s="16"/>
      <c r="K314" s="16"/>
      <c r="L314" s="16"/>
    </row>
    <row r="315" spans="1:12" s="13" customFormat="1" x14ac:dyDescent="0.15">
      <c r="A315" s="16"/>
      <c r="B315" s="31"/>
      <c r="C315" s="16"/>
      <c r="D315" s="16"/>
      <c r="E315" s="16"/>
      <c r="F315" s="16"/>
      <c r="G315" s="16"/>
      <c r="H315" s="16"/>
      <c r="I315" s="26"/>
      <c r="J315" s="16"/>
      <c r="K315" s="16"/>
      <c r="L315" s="16"/>
    </row>
    <row r="316" spans="1:12" s="13" customFormat="1" x14ac:dyDescent="0.15">
      <c r="A316" s="16"/>
      <c r="B316" s="31"/>
      <c r="C316" s="16"/>
      <c r="D316" s="16"/>
      <c r="E316" s="16"/>
      <c r="F316" s="16"/>
      <c r="G316" s="16"/>
      <c r="H316" s="16"/>
      <c r="I316" s="26"/>
      <c r="J316" s="16"/>
      <c r="K316" s="16"/>
      <c r="L316" s="16"/>
    </row>
    <row r="317" spans="1:12" s="13" customFormat="1" x14ac:dyDescent="0.15">
      <c r="A317" s="16"/>
      <c r="B317" s="31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</sheetData>
  <phoneticPr fontId="2" type="noConversion"/>
  <pageMargins left="0.75" right="0.75" top="1" bottom="1" header="0.5" footer="0.5"/>
  <pageSetup paperSize="9" orientation="portrait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showGridLines="0" tabSelected="1" zoomScaleNormal="100" workbookViewId="0">
      <selection activeCell="G7" sqref="G7"/>
    </sheetView>
  </sheetViews>
  <sheetFormatPr defaultRowHeight="17.25" x14ac:dyDescent="0.15"/>
  <cols>
    <col min="1" max="1" width="13.75" style="2" customWidth="1"/>
    <col min="2" max="2" width="18.625" style="6" customWidth="1"/>
    <col min="3" max="3" width="26" style="6" customWidth="1"/>
    <col min="4" max="4" width="8.25" style="6" customWidth="1"/>
    <col min="5" max="5" width="4.5" style="8" customWidth="1"/>
    <col min="6" max="6" width="9.25" style="8" customWidth="1"/>
    <col min="7" max="7" width="5.5" style="2" customWidth="1"/>
    <col min="8" max="8" width="13" style="2" customWidth="1"/>
    <col min="9" max="16384" width="9" style="2"/>
  </cols>
  <sheetData>
    <row r="1" spans="1:10" ht="24.75" x14ac:dyDescent="0.15">
      <c r="A1" s="40" t="str">
        <f ca="1">B2&amp;"交易明细对账单"</f>
        <v>王瑞芹交易明细对账单</v>
      </c>
      <c r="B1" s="40"/>
      <c r="C1" s="40"/>
      <c r="D1" s="40"/>
      <c r="E1" s="40"/>
      <c r="F1" s="40"/>
      <c r="G1" s="40"/>
      <c r="H1" s="40"/>
      <c r="I1" s="40"/>
      <c r="J1" s="3">
        <v>15</v>
      </c>
    </row>
    <row r="2" spans="1:10" ht="20.25" x14ac:dyDescent="0.15">
      <c r="A2" s="2" t="s">
        <v>119</v>
      </c>
      <c r="B2" s="39" t="str">
        <f ca="1">OFFSET(基础数据表!A1,20-J1,)</f>
        <v>王瑞芹</v>
      </c>
    </row>
    <row r="3" spans="1:10" s="3" customFormat="1" x14ac:dyDescent="0.3">
      <c r="A3" s="41" t="s">
        <v>120</v>
      </c>
      <c r="B3" s="41"/>
      <c r="C3" s="41"/>
      <c r="D3" s="41"/>
      <c r="E3" s="41"/>
      <c r="F3" s="33">
        <f ca="1">SUM(F5:F100)</f>
        <v>11375</v>
      </c>
      <c r="G3" s="34"/>
      <c r="H3" s="34">
        <f ca="1">SUM(H5:H100)</f>
        <v>598504.49999999988</v>
      </c>
    </row>
    <row r="4" spans="1:10" ht="24.75" customHeight="1" x14ac:dyDescent="0.15">
      <c r="A4" s="35" t="s">
        <v>2</v>
      </c>
      <c r="B4" s="36" t="s">
        <v>3</v>
      </c>
      <c r="C4" s="36" t="s">
        <v>4</v>
      </c>
      <c r="D4" s="36" t="s">
        <v>1</v>
      </c>
      <c r="E4" s="36" t="s">
        <v>5</v>
      </c>
      <c r="F4" s="36" t="s">
        <v>122</v>
      </c>
      <c r="G4" s="35" t="s">
        <v>121</v>
      </c>
      <c r="H4" s="35" t="s">
        <v>0</v>
      </c>
    </row>
    <row r="5" spans="1:10" ht="24.75" customHeight="1" x14ac:dyDescent="0.15">
      <c r="A5" s="28">
        <f ca="1">IFERROR(VLOOKUP(ROW(1:1),数据源!$A$2:$I$1000,COLUMN(B1),0)+0,"")</f>
        <v>42776</v>
      </c>
      <c r="B5" s="37" t="str">
        <f ca="1">IFERROR(VLOOKUP(ROW(1:1),数据源!$A$2:$I$1000,COLUMN(C1),0),"")</f>
        <v>CKDH002150</v>
      </c>
      <c r="C5" s="37" t="str">
        <f ca="1">IFERROR(VLOOKUP(ROW(1:1),数据源!$A$2:$I$1000,COLUMN(D1),0),"")</f>
        <v>H71气动阀（0）</v>
      </c>
      <c r="D5" s="37" t="str">
        <f ca="1">IFERROR(VLOOKUP(ROW(1:1),数据源!$A$2:$I$1000,COLUMN(E1),0),"")</f>
        <v>王瑞芹</v>
      </c>
      <c r="E5" s="38" t="str">
        <f ca="1">IFERROR(VLOOKUP(ROW(1:1),数据源!$A$2:$I$1000,COLUMN(F1),0),"")</f>
        <v>套</v>
      </c>
      <c r="F5" s="37">
        <f ca="1">IFERROR(VLOOKUP(ROW(1:1),数据源!$A$2:$I$1000,COLUMN(G1),0),"")</f>
        <v>284</v>
      </c>
      <c r="G5" s="37">
        <f ca="1">IFERROR(VLOOKUP(ROW(1:1),数据源!$A$2:$I$1000,COLUMN(H1),0),"")</f>
        <v>61.6</v>
      </c>
      <c r="H5" s="37">
        <f ca="1">IFERROR(VLOOKUP(ROW(1:1),数据源!$A$2:$I$1000,COLUMN(I1),0),"")</f>
        <v>17494.400000000001</v>
      </c>
    </row>
    <row r="6" spans="1:10" ht="24.75" customHeight="1" x14ac:dyDescent="0.15">
      <c r="A6" s="28">
        <f ca="1">IFERROR(VLOOKUP(ROW(2:2),数据源!$A$2:$I$1000,COLUMN(B2),0)+0,"")</f>
        <v>42776</v>
      </c>
      <c r="B6" s="37" t="str">
        <f ca="1">IFERROR(VLOOKUP(ROW(2:2),数据源!$A$2:$I$1000,COLUMN(C2),0),"")</f>
        <v>CKDH002151</v>
      </c>
      <c r="C6" s="37" t="str">
        <f ca="1">IFERROR(VLOOKUP(ROW(2:2),数据源!$A$2:$I$1000,COLUMN(D2),0),"")</f>
        <v>H71气动阀（0）</v>
      </c>
      <c r="D6" s="37" t="str">
        <f ca="1">IFERROR(VLOOKUP(ROW(2:2),数据源!$A$2:$I$1000,COLUMN(E2),0),"")</f>
        <v>王瑞芹</v>
      </c>
      <c r="E6" s="38" t="str">
        <f ca="1">IFERROR(VLOOKUP(ROW(2:2),数据源!$A$2:$I$1000,COLUMN(F2),0),"")</f>
        <v>套</v>
      </c>
      <c r="F6" s="37">
        <f ca="1">IFERROR(VLOOKUP(ROW(2:2),数据源!$A$2:$I$1000,COLUMN(G2),0),"")</f>
        <v>409</v>
      </c>
      <c r="G6" s="37">
        <f ca="1">IFERROR(VLOOKUP(ROW(2:2),数据源!$A$2:$I$1000,COLUMN(H2),0),"")</f>
        <v>2.6</v>
      </c>
      <c r="H6" s="37">
        <f ca="1">IFERROR(VLOOKUP(ROW(2:2),数据源!$A$2:$I$1000,COLUMN(I2),0),"")</f>
        <v>1063.4000000000001</v>
      </c>
    </row>
    <row r="7" spans="1:10" ht="24.75" customHeight="1" x14ac:dyDescent="0.15">
      <c r="A7" s="28">
        <f ca="1">IFERROR(VLOOKUP(ROW(3:3),数据源!$A$2:$I$1000,COLUMN(B4),0)+0,"")</f>
        <v>42776</v>
      </c>
      <c r="B7" s="37" t="str">
        <f ca="1">IFERROR(VLOOKUP(ROW(3:3),数据源!$A$2:$I$1000,COLUMN(C4),0),"")</f>
        <v>CKDH002151</v>
      </c>
      <c r="C7" s="37" t="str">
        <f ca="1">IFERROR(VLOOKUP(ROW(3:3),数据源!$A$2:$I$1000,COLUMN(D4),0),"")</f>
        <v>H71气动阀（0）</v>
      </c>
      <c r="D7" s="37" t="str">
        <f ca="1">IFERROR(VLOOKUP(ROW(3:3),数据源!$A$2:$I$1000,COLUMN(E4),0),"")</f>
        <v>王瑞芹</v>
      </c>
      <c r="E7" s="38" t="str">
        <f ca="1">IFERROR(VLOOKUP(ROW(3:3),数据源!$A$2:$I$1000,COLUMN(F4),0),"")</f>
        <v>套</v>
      </c>
      <c r="F7" s="37">
        <f ca="1">IFERROR(VLOOKUP(ROW(3:3),数据源!$A$2:$I$1000,COLUMN(G4),0),"")</f>
        <v>398</v>
      </c>
      <c r="G7" s="37">
        <f ca="1">IFERROR(VLOOKUP(ROW(3:3),数据源!$A$2:$I$1000,COLUMN(H4),0),"")</f>
        <v>8.1999999999999993</v>
      </c>
      <c r="H7" s="37">
        <f ca="1">IFERROR(VLOOKUP(ROW(3:3),数据源!$A$2:$I$1000,COLUMN(I3),0),"")</f>
        <v>3263.6</v>
      </c>
    </row>
    <row r="8" spans="1:10" ht="24.75" customHeight="1" x14ac:dyDescent="0.15">
      <c r="A8" s="28">
        <f ca="1">IFERROR(VLOOKUP(ROW(4:4),数据源!$A$2:$I$1000,COLUMN(B5),0)+0,"")</f>
        <v>42776</v>
      </c>
      <c r="B8" s="37" t="str">
        <f ca="1">IFERROR(VLOOKUP(ROW(4:4),数据源!$A$2:$I$1000,COLUMN(C5),0),"")</f>
        <v>CKDH002151</v>
      </c>
      <c r="C8" s="37" t="str">
        <f ca="1">IFERROR(VLOOKUP(ROW(4:4),数据源!$A$2:$I$1000,COLUMN(D5),0),"")</f>
        <v>H71气动阀(0)</v>
      </c>
      <c r="D8" s="37" t="str">
        <f ca="1">IFERROR(VLOOKUP(ROW(4:4),数据源!$A$2:$I$1000,COLUMN(E5),0),"")</f>
        <v>王瑞芹</v>
      </c>
      <c r="E8" s="38" t="str">
        <f ca="1">IFERROR(VLOOKUP(ROW(4:4),数据源!$A$2:$I$1000,COLUMN(F5),0),"")</f>
        <v>套</v>
      </c>
      <c r="F8" s="37">
        <f ca="1">IFERROR(VLOOKUP(ROW(4:4),数据源!$A$2:$I$1000,COLUMN(G5),0),"")</f>
        <v>300</v>
      </c>
      <c r="G8" s="37">
        <f ca="1">IFERROR(VLOOKUP(ROW(4:4),数据源!$A$2:$I$1000,COLUMN(H5),0),"")</f>
        <v>19.100000000000001</v>
      </c>
      <c r="H8" s="37">
        <f ca="1">IFERROR(VLOOKUP(ROW(4:4),数据源!$A$2:$I$1000,COLUMN(I4),0),"")</f>
        <v>5730</v>
      </c>
    </row>
    <row r="9" spans="1:10" ht="24.75" customHeight="1" x14ac:dyDescent="0.15">
      <c r="A9" s="28">
        <f ca="1">IFERROR(VLOOKUP(ROW(5:5),数据源!$A$2:$I$1000,COLUMN(B6),0)+0,"")</f>
        <v>42777</v>
      </c>
      <c r="B9" s="37" t="str">
        <f ca="1">IFERROR(VLOOKUP(ROW(5:5),数据源!$A$2:$I$1000,COLUMN(C6),0),"")</f>
        <v>CKDH002157</v>
      </c>
      <c r="C9" s="37" t="str">
        <f ca="1">IFERROR(VLOOKUP(ROW(5:5),数据源!$A$2:$I$1000,COLUMN(D6),0),"")</f>
        <v>一片式球阀（X）</v>
      </c>
      <c r="D9" s="37" t="str">
        <f ca="1">IFERROR(VLOOKUP(ROW(5:5),数据源!$A$2:$I$1000,COLUMN(E6),0),"")</f>
        <v>王瑞芹</v>
      </c>
      <c r="E9" s="38" t="str">
        <f ca="1">IFERROR(VLOOKUP(ROW(5:5),数据源!$A$2:$I$1000,COLUMN(F6),0),"")</f>
        <v>套</v>
      </c>
      <c r="F9" s="37">
        <f ca="1">IFERROR(VLOOKUP(ROW(5:5),数据源!$A$2:$I$1000,COLUMN(G6),0),"")</f>
        <v>983</v>
      </c>
      <c r="G9" s="37">
        <f ca="1">IFERROR(VLOOKUP(ROW(5:5),数据源!$A$2:$I$1000,COLUMN(H6),0),"")</f>
        <v>13.2</v>
      </c>
      <c r="H9" s="37">
        <f ca="1">IFERROR(VLOOKUP(ROW(5:5),数据源!$A$2:$I$1000,COLUMN(I5),0),"")</f>
        <v>12975.599999999999</v>
      </c>
    </row>
    <row r="10" spans="1:10" ht="24.75" customHeight="1" x14ac:dyDescent="0.15">
      <c r="A10" s="28">
        <f ca="1">IFERROR(VLOOKUP(ROW(6:6),数据源!$A$2:$I$1000,COLUMN(B7),0)+0,"")</f>
        <v>42786</v>
      </c>
      <c r="B10" s="37" t="str">
        <f ca="1">IFERROR(VLOOKUP(ROW(6:6),数据源!$A$2:$I$1000,COLUMN(C7),0),"")</f>
        <v>CKDH002253</v>
      </c>
      <c r="C10" s="37" t="str">
        <f ca="1">IFERROR(VLOOKUP(ROW(6:6),数据源!$A$2:$I$1000,COLUMN(D7),0),"")</f>
        <v>H71气动阀（0）</v>
      </c>
      <c r="D10" s="37" t="str">
        <f ca="1">IFERROR(VLOOKUP(ROW(6:6),数据源!$A$2:$I$1000,COLUMN(E7),0),"")</f>
        <v>王瑞芹</v>
      </c>
      <c r="E10" s="38" t="str">
        <f ca="1">IFERROR(VLOOKUP(ROW(6:6),数据源!$A$2:$I$1000,COLUMN(F7),0),"")</f>
        <v>套</v>
      </c>
      <c r="F10" s="37">
        <f ca="1">IFERROR(VLOOKUP(ROW(6:6),数据源!$A$2:$I$1000,COLUMN(G7),0),"")</f>
        <v>632</v>
      </c>
      <c r="G10" s="37">
        <f ca="1">IFERROR(VLOOKUP(ROW(6:6),数据源!$A$2:$I$1000,COLUMN(H7),0),"")</f>
        <v>82.2</v>
      </c>
      <c r="H10" s="37">
        <f ca="1">IFERROR(VLOOKUP(ROW(6:6),数据源!$A$2:$I$1000,COLUMN(I6),0),"")</f>
        <v>51950.400000000001</v>
      </c>
    </row>
    <row r="11" spans="1:10" ht="24.75" customHeight="1" x14ac:dyDescent="0.15">
      <c r="A11" s="28">
        <f ca="1">IFERROR(VLOOKUP(ROW(7:7),数据源!$A$2:$I$1000,COLUMN(B8),0)+0,"")</f>
        <v>42786</v>
      </c>
      <c r="B11" s="37" t="str">
        <f ca="1">IFERROR(VLOOKUP(ROW(7:7),数据源!$A$2:$I$1000,COLUMN(C8),0),"")</f>
        <v>CKDH002253</v>
      </c>
      <c r="C11" s="37" t="str">
        <f ca="1">IFERROR(VLOOKUP(ROW(7:7),数据源!$A$2:$I$1000,COLUMN(D8),0),"")</f>
        <v>H71气动阀（0）</v>
      </c>
      <c r="D11" s="37" t="str">
        <f ca="1">IFERROR(VLOOKUP(ROW(7:7),数据源!$A$2:$I$1000,COLUMN(E8),0),"")</f>
        <v>王瑞芹</v>
      </c>
      <c r="E11" s="38" t="str">
        <f ca="1">IFERROR(VLOOKUP(ROW(7:7),数据源!$A$2:$I$1000,COLUMN(F8),0),"")</f>
        <v>套</v>
      </c>
      <c r="F11" s="37">
        <f ca="1">IFERROR(VLOOKUP(ROW(7:7),数据源!$A$2:$I$1000,COLUMN(G8),0),"")</f>
        <v>745</v>
      </c>
      <c r="G11" s="37">
        <f ca="1">IFERROR(VLOOKUP(ROW(7:7),数据源!$A$2:$I$1000,COLUMN(H8),0),"")</f>
        <v>29.3</v>
      </c>
      <c r="H11" s="37">
        <f ca="1">IFERROR(VLOOKUP(ROW(7:7),数据源!$A$2:$I$1000,COLUMN(I7),0),"")</f>
        <v>21828.5</v>
      </c>
    </row>
    <row r="12" spans="1:10" ht="24.75" customHeight="1" x14ac:dyDescent="0.15">
      <c r="A12" s="28">
        <f ca="1">IFERROR(VLOOKUP(ROW(8:8),数据源!$A$2:$I$1000,COLUMN(B9),0)+0,"")</f>
        <v>42786</v>
      </c>
      <c r="B12" s="37" t="str">
        <f ca="1">IFERROR(VLOOKUP(ROW(8:8),数据源!$A$2:$I$1000,COLUMN(C9),0),"")</f>
        <v>CKDH002253</v>
      </c>
      <c r="C12" s="37" t="str">
        <f ca="1">IFERROR(VLOOKUP(ROW(8:8),数据源!$A$2:$I$1000,COLUMN(D9),0),"")</f>
        <v>H71气动阀(0)</v>
      </c>
      <c r="D12" s="37" t="str">
        <f ca="1">IFERROR(VLOOKUP(ROW(8:8),数据源!$A$2:$I$1000,COLUMN(E9),0),"")</f>
        <v>王瑞芹</v>
      </c>
      <c r="E12" s="38" t="str">
        <f ca="1">IFERROR(VLOOKUP(ROW(8:8),数据源!$A$2:$I$1000,COLUMN(F9),0),"")</f>
        <v>套</v>
      </c>
      <c r="F12" s="37">
        <f ca="1">IFERROR(VLOOKUP(ROW(8:8),数据源!$A$2:$I$1000,COLUMN(G9),0),"")</f>
        <v>124</v>
      </c>
      <c r="G12" s="37">
        <f ca="1">IFERROR(VLOOKUP(ROW(8:8),数据源!$A$2:$I$1000,COLUMN(H9),0),"")</f>
        <v>80.7</v>
      </c>
      <c r="H12" s="37">
        <f ca="1">IFERROR(VLOOKUP(ROW(8:8),数据源!$A$2:$I$1000,COLUMN(I8),0),"")</f>
        <v>10006.800000000001</v>
      </c>
    </row>
    <row r="13" spans="1:10" ht="24.75" customHeight="1" x14ac:dyDescent="0.15">
      <c r="A13" s="28">
        <f ca="1">IFERROR(VLOOKUP(ROW(9:9),数据源!$A$2:$I$1000,COLUMN(B10),0)+0,"")</f>
        <v>42786</v>
      </c>
      <c r="B13" s="37" t="str">
        <f ca="1">IFERROR(VLOOKUP(ROW(9:9),数据源!$A$2:$I$1000,COLUMN(C10),0),"")</f>
        <v>CKDH002253</v>
      </c>
      <c r="C13" s="37" t="str">
        <f ca="1">IFERROR(VLOOKUP(ROW(9:9),数据源!$A$2:$I$1000,COLUMN(D10),0),"")</f>
        <v>H71气动阀（0）</v>
      </c>
      <c r="D13" s="37" t="str">
        <f ca="1">IFERROR(VLOOKUP(ROW(9:9),数据源!$A$2:$I$1000,COLUMN(E10),0),"")</f>
        <v>王瑞芹</v>
      </c>
      <c r="E13" s="38" t="str">
        <f ca="1">IFERROR(VLOOKUP(ROW(9:9),数据源!$A$2:$I$1000,COLUMN(F10),0),"")</f>
        <v>套</v>
      </c>
      <c r="F13" s="37">
        <f ca="1">IFERROR(VLOOKUP(ROW(9:9),数据源!$A$2:$I$1000,COLUMN(G10),0),"")</f>
        <v>603</v>
      </c>
      <c r="G13" s="37">
        <f ca="1">IFERROR(VLOOKUP(ROW(9:9),数据源!$A$2:$I$1000,COLUMN(H10),0),"")</f>
        <v>68</v>
      </c>
      <c r="H13" s="37">
        <f ca="1">IFERROR(VLOOKUP(ROW(9:9),数据源!$A$2:$I$1000,COLUMN(I9),0),"")</f>
        <v>41004</v>
      </c>
    </row>
    <row r="14" spans="1:10" ht="24.75" customHeight="1" x14ac:dyDescent="0.15">
      <c r="A14" s="28">
        <f ca="1">IFERROR(VLOOKUP(ROW(10:10),数据源!$A$2:$I$1000,COLUMN(B11),0)+0,"")</f>
        <v>42786</v>
      </c>
      <c r="B14" s="37" t="str">
        <f ca="1">IFERROR(VLOOKUP(ROW(10:10),数据源!$A$2:$I$1000,COLUMN(C11),0),"")</f>
        <v>CKDH002253</v>
      </c>
      <c r="C14" s="37" t="str">
        <f ca="1">IFERROR(VLOOKUP(ROW(10:10),数据源!$A$2:$I$1000,COLUMN(D11),0),"")</f>
        <v>H71气动阀（0)</v>
      </c>
      <c r="D14" s="37" t="str">
        <f ca="1">IFERROR(VLOOKUP(ROW(10:10),数据源!$A$2:$I$1000,COLUMN(E11),0),"")</f>
        <v>王瑞芹</v>
      </c>
      <c r="E14" s="38" t="str">
        <f ca="1">IFERROR(VLOOKUP(ROW(10:10),数据源!$A$2:$I$1000,COLUMN(F11),0),"")</f>
        <v>套</v>
      </c>
      <c r="F14" s="37">
        <f ca="1">IFERROR(VLOOKUP(ROW(10:10),数据源!$A$2:$I$1000,COLUMN(G11),0),"")</f>
        <v>420</v>
      </c>
      <c r="G14" s="37">
        <f ca="1">IFERROR(VLOOKUP(ROW(10:10),数据源!$A$2:$I$1000,COLUMN(H11),0),"")</f>
        <v>61.1</v>
      </c>
      <c r="H14" s="37">
        <f ca="1">IFERROR(VLOOKUP(ROW(10:10),数据源!$A$2:$I$1000,COLUMN(I10),0),"")</f>
        <v>25662</v>
      </c>
    </row>
    <row r="15" spans="1:10" ht="24.75" customHeight="1" x14ac:dyDescent="0.15">
      <c r="A15" s="28">
        <f ca="1">IFERROR(VLOOKUP(ROW(11:11),数据源!$A$2:$I$1000,COLUMN(B12),0)+0,"")</f>
        <v>42786</v>
      </c>
      <c r="B15" s="37" t="str">
        <f ca="1">IFERROR(VLOOKUP(ROW(11:11),数据源!$A$2:$I$1000,COLUMN(C12),0),"")</f>
        <v>CKDH002253</v>
      </c>
      <c r="C15" s="37" t="str">
        <f ca="1">IFERROR(VLOOKUP(ROW(11:11),数据源!$A$2:$I$1000,COLUMN(D12),0),"")</f>
        <v>H71气动阀（0）</v>
      </c>
      <c r="D15" s="37" t="str">
        <f ca="1">IFERROR(VLOOKUP(ROW(11:11),数据源!$A$2:$I$1000,COLUMN(E12),0),"")</f>
        <v>王瑞芹</v>
      </c>
      <c r="E15" s="38" t="str">
        <f ca="1">IFERROR(VLOOKUP(ROW(11:11),数据源!$A$2:$I$1000,COLUMN(F12),0),"")</f>
        <v>套</v>
      </c>
      <c r="F15" s="37">
        <f ca="1">IFERROR(VLOOKUP(ROW(11:11),数据源!$A$2:$I$1000,COLUMN(G12),0),"")</f>
        <v>232</v>
      </c>
      <c r="G15" s="37">
        <f ca="1">IFERROR(VLOOKUP(ROW(11:11),数据源!$A$2:$I$1000,COLUMN(H12),0),"")</f>
        <v>84.4</v>
      </c>
      <c r="H15" s="37">
        <f ca="1">IFERROR(VLOOKUP(ROW(11:11),数据源!$A$2:$I$1000,COLUMN(I11),0),"")</f>
        <v>19580.800000000003</v>
      </c>
    </row>
    <row r="16" spans="1:10" ht="24.75" customHeight="1" x14ac:dyDescent="0.15">
      <c r="A16" s="28">
        <f ca="1">IFERROR(VLOOKUP(ROW(12:12),数据源!$A$2:$I$1000,COLUMN(B13),0)+0,"")</f>
        <v>42786</v>
      </c>
      <c r="B16" s="37" t="str">
        <f ca="1">IFERROR(VLOOKUP(ROW(12:12),数据源!$A$2:$I$1000,COLUMN(C13),0),"")</f>
        <v>CKDH002253</v>
      </c>
      <c r="C16" s="37" t="str">
        <f ca="1">IFERROR(VLOOKUP(ROW(12:12),数据源!$A$2:$I$1000,COLUMN(D13),0),"")</f>
        <v>H71气动阀（0）</v>
      </c>
      <c r="D16" s="37" t="str">
        <f ca="1">IFERROR(VLOOKUP(ROW(12:12),数据源!$A$2:$I$1000,COLUMN(E13),0),"")</f>
        <v>王瑞芹</v>
      </c>
      <c r="E16" s="38" t="str">
        <f ca="1">IFERROR(VLOOKUP(ROW(12:12),数据源!$A$2:$I$1000,COLUMN(F13),0),"")</f>
        <v>套</v>
      </c>
      <c r="F16" s="37">
        <f ca="1">IFERROR(VLOOKUP(ROW(12:12),数据源!$A$2:$I$1000,COLUMN(G13),0),"")</f>
        <v>71</v>
      </c>
      <c r="G16" s="37">
        <f ca="1">IFERROR(VLOOKUP(ROW(12:12),数据源!$A$2:$I$1000,COLUMN(H13),0),"")</f>
        <v>17.7</v>
      </c>
      <c r="H16" s="37">
        <f ca="1">IFERROR(VLOOKUP(ROW(12:12),数据源!$A$2:$I$1000,COLUMN(I12),0),"")</f>
        <v>1256.7</v>
      </c>
    </row>
    <row r="17" spans="1:8" ht="24.75" customHeight="1" x14ac:dyDescent="0.15">
      <c r="A17" s="28">
        <f ca="1">IFERROR(VLOOKUP(ROW(13:13),数据源!$A$2:$I$1000,COLUMN(B14),0)+0,"")</f>
        <v>42786</v>
      </c>
      <c r="B17" s="37" t="str">
        <f ca="1">IFERROR(VLOOKUP(ROW(13:13),数据源!$A$2:$I$1000,COLUMN(C14),0),"")</f>
        <v>CKDH002253</v>
      </c>
      <c r="C17" s="37" t="str">
        <f ca="1">IFERROR(VLOOKUP(ROW(13:13),数据源!$A$2:$I$1000,COLUMN(D14),0),"")</f>
        <v>H71气动阀（0）</v>
      </c>
      <c r="D17" s="37" t="str">
        <f ca="1">IFERROR(VLOOKUP(ROW(13:13),数据源!$A$2:$I$1000,COLUMN(E14),0),"")</f>
        <v>王瑞芹</v>
      </c>
      <c r="E17" s="38" t="str">
        <f ca="1">IFERROR(VLOOKUP(ROW(13:13),数据源!$A$2:$I$1000,COLUMN(F14),0),"")</f>
        <v>套</v>
      </c>
      <c r="F17" s="37">
        <f ca="1">IFERROR(VLOOKUP(ROW(13:13),数据源!$A$2:$I$1000,COLUMN(G14),0),"")</f>
        <v>868</v>
      </c>
      <c r="G17" s="37">
        <f ca="1">IFERROR(VLOOKUP(ROW(13:13),数据源!$A$2:$I$1000,COLUMN(H14),0),"")</f>
        <v>57.8</v>
      </c>
      <c r="H17" s="37">
        <f ca="1">IFERROR(VLOOKUP(ROW(13:13),数据源!$A$2:$I$1000,COLUMN(I13),0),"")</f>
        <v>50170.399999999994</v>
      </c>
    </row>
    <row r="18" spans="1:8" ht="24.75" customHeight="1" x14ac:dyDescent="0.15">
      <c r="A18" s="28">
        <f ca="1">IFERROR(VLOOKUP(ROW(14:14),数据源!$A$2:$I$1000,COLUMN(B15),0)+0,"")</f>
        <v>42786</v>
      </c>
      <c r="B18" s="37" t="str">
        <f ca="1">IFERROR(VLOOKUP(ROW(14:14),数据源!$A$2:$I$1000,COLUMN(C15),0),"")</f>
        <v>CKDH002253</v>
      </c>
      <c r="C18" s="37" t="str">
        <f ca="1">IFERROR(VLOOKUP(ROW(14:14),数据源!$A$2:$I$1000,COLUMN(D15),0),"")</f>
        <v>H71气动阀（0）</v>
      </c>
      <c r="D18" s="37" t="str">
        <f ca="1">IFERROR(VLOOKUP(ROW(14:14),数据源!$A$2:$I$1000,COLUMN(E15),0),"")</f>
        <v>王瑞芹</v>
      </c>
      <c r="E18" s="38" t="str">
        <f ca="1">IFERROR(VLOOKUP(ROW(14:14),数据源!$A$2:$I$1000,COLUMN(F15),0),"")</f>
        <v>套</v>
      </c>
      <c r="F18" s="37">
        <f ca="1">IFERROR(VLOOKUP(ROW(14:14),数据源!$A$2:$I$1000,COLUMN(G15),0),"")</f>
        <v>730</v>
      </c>
      <c r="G18" s="37">
        <f ca="1">IFERROR(VLOOKUP(ROW(14:14),数据源!$A$2:$I$1000,COLUMN(H15),0),"")</f>
        <v>83.8</v>
      </c>
      <c r="H18" s="37">
        <f ca="1">IFERROR(VLOOKUP(ROW(14:14),数据源!$A$2:$I$1000,COLUMN(I14),0),"")</f>
        <v>61174</v>
      </c>
    </row>
    <row r="19" spans="1:8" ht="24.75" customHeight="1" x14ac:dyDescent="0.15">
      <c r="A19" s="28">
        <f ca="1">IFERROR(VLOOKUP(ROW(15:15),数据源!$A$2:$I$1000,COLUMN(B16),0)+0,"")</f>
        <v>42786</v>
      </c>
      <c r="B19" s="37" t="str">
        <f ca="1">IFERROR(VLOOKUP(ROW(15:15),数据源!$A$2:$I$1000,COLUMN(C16),0),"")</f>
        <v>CKDH002253</v>
      </c>
      <c r="C19" s="37" t="str">
        <f ca="1">IFERROR(VLOOKUP(ROW(15:15),数据源!$A$2:$I$1000,COLUMN(D16),0),"")</f>
        <v>H71气动阀（0）</v>
      </c>
      <c r="D19" s="37" t="str">
        <f ca="1">IFERROR(VLOOKUP(ROW(15:15),数据源!$A$2:$I$1000,COLUMN(E16),0),"")</f>
        <v>王瑞芹</v>
      </c>
      <c r="E19" s="38" t="str">
        <f ca="1">IFERROR(VLOOKUP(ROW(15:15),数据源!$A$2:$I$1000,COLUMN(F16),0),"")</f>
        <v>套</v>
      </c>
      <c r="F19" s="37">
        <f ca="1">IFERROR(VLOOKUP(ROW(15:15),数据源!$A$2:$I$1000,COLUMN(G16),0),"")</f>
        <v>598</v>
      </c>
      <c r="G19" s="37">
        <f ca="1">IFERROR(VLOOKUP(ROW(15:15),数据源!$A$2:$I$1000,COLUMN(H16),0),"")</f>
        <v>72.599999999999994</v>
      </c>
      <c r="H19" s="37">
        <f ca="1">IFERROR(VLOOKUP(ROW(15:15),数据源!$A$2:$I$1000,COLUMN(I15),0),"")</f>
        <v>43414.799999999996</v>
      </c>
    </row>
    <row r="20" spans="1:8" ht="24.75" customHeight="1" x14ac:dyDescent="0.15">
      <c r="A20" s="28">
        <f ca="1">IFERROR(VLOOKUP(ROW(16:16),数据源!$A$2:$I$1000,COLUMN(B17),0)+0,"")</f>
        <v>42788</v>
      </c>
      <c r="B20" s="37" t="str">
        <f ca="1">IFERROR(VLOOKUP(ROW(16:16),数据源!$A$2:$I$1000,COLUMN(C17),0),"")</f>
        <v>CKDH002271</v>
      </c>
      <c r="C20" s="37" t="str">
        <f ca="1">IFERROR(VLOOKUP(ROW(16:16),数据源!$A$2:$I$1000,COLUMN(D17),0),"")</f>
        <v>H71气动阀（0）</v>
      </c>
      <c r="D20" s="37" t="str">
        <f ca="1">IFERROR(VLOOKUP(ROW(16:16),数据源!$A$2:$I$1000,COLUMN(E17),0),"")</f>
        <v>王瑞芹</v>
      </c>
      <c r="E20" s="38" t="str">
        <f ca="1">IFERROR(VLOOKUP(ROW(16:16),数据源!$A$2:$I$1000,COLUMN(F17),0),"")</f>
        <v>套</v>
      </c>
      <c r="F20" s="37">
        <f ca="1">IFERROR(VLOOKUP(ROW(16:16),数据源!$A$2:$I$1000,COLUMN(G17),0),"")</f>
        <v>615</v>
      </c>
      <c r="G20" s="37">
        <f ca="1">IFERROR(VLOOKUP(ROW(16:16),数据源!$A$2:$I$1000,COLUMN(H17),0),"")</f>
        <v>79.400000000000006</v>
      </c>
      <c r="H20" s="37">
        <f ca="1">IFERROR(VLOOKUP(ROW(16:16),数据源!$A$2:$I$1000,COLUMN(I16),0),"")</f>
        <v>48831</v>
      </c>
    </row>
    <row r="21" spans="1:8" x14ac:dyDescent="0.15">
      <c r="A21" s="5">
        <f ca="1">IFERROR(VLOOKUP(ROW(17:17),数据源!$A$2:$I$1000,COLUMN(B18),0)+0,"")</f>
        <v>42788</v>
      </c>
      <c r="B21" s="7" t="str">
        <f ca="1">IFERROR(VLOOKUP(ROW(17:17),数据源!$A$2:$I$1000,COLUMN(C18),0),"")</f>
        <v>CKDH002271</v>
      </c>
      <c r="C21" s="7" t="str">
        <f ca="1">IFERROR(VLOOKUP(ROW(17:17),数据源!$A$2:$I$1000,COLUMN(D18),0),"")</f>
        <v>H71气动阀（0）</v>
      </c>
      <c r="D21" s="7" t="str">
        <f ca="1">IFERROR(VLOOKUP(ROW(17:17),数据源!$A$2:$I$1000,COLUMN(E18),0),"")</f>
        <v>王瑞芹</v>
      </c>
      <c r="E21" s="9" t="str">
        <f ca="1">IFERROR(VLOOKUP(ROW(17:17),数据源!$A$2:$I$1000,COLUMN(F18),0),"")</f>
        <v>套</v>
      </c>
      <c r="F21" s="7">
        <f ca="1">IFERROR(VLOOKUP(ROW(17:17),数据源!$A$2:$I$1000,COLUMN(G18),0),"")</f>
        <v>723</v>
      </c>
      <c r="G21" s="7">
        <f ca="1">IFERROR(VLOOKUP(ROW(17:17),数据源!$A$2:$I$1000,COLUMN(H18),0),"")</f>
        <v>40.1</v>
      </c>
      <c r="H21" s="7">
        <f ca="1">IFERROR(VLOOKUP(ROW(17:17),数据源!$A$2:$I$1000,COLUMN(I17),0),"")</f>
        <v>28992.3</v>
      </c>
    </row>
    <row r="22" spans="1:8" x14ac:dyDescent="0.15">
      <c r="A22" s="5">
        <f ca="1">IFERROR(VLOOKUP(ROW(18:18),数据源!$A$2:$I$1000,COLUMN(B19),0)+0,"")</f>
        <v>42788</v>
      </c>
      <c r="B22" s="7" t="str">
        <f ca="1">IFERROR(VLOOKUP(ROW(18:18),数据源!$A$2:$I$1000,COLUMN(C19),0),"")</f>
        <v>CKDH002272</v>
      </c>
      <c r="C22" s="7" t="str">
        <f ca="1">IFERROR(VLOOKUP(ROW(18:18),数据源!$A$2:$I$1000,COLUMN(D19),0),"")</f>
        <v>H71气动阀（0）</v>
      </c>
      <c r="D22" s="7" t="str">
        <f ca="1">IFERROR(VLOOKUP(ROW(18:18),数据源!$A$2:$I$1000,COLUMN(E19),0),"")</f>
        <v>王瑞芹</v>
      </c>
      <c r="E22" s="9" t="str">
        <f ca="1">IFERROR(VLOOKUP(ROW(18:18),数据源!$A$2:$I$1000,COLUMN(F19),0),"")</f>
        <v>套</v>
      </c>
      <c r="F22" s="7">
        <f ca="1">IFERROR(VLOOKUP(ROW(18:18),数据源!$A$2:$I$1000,COLUMN(G19),0),"")</f>
        <v>818</v>
      </c>
      <c r="G22" s="7">
        <f ca="1">IFERROR(VLOOKUP(ROW(18:18),数据源!$A$2:$I$1000,COLUMN(H19),0),"")</f>
        <v>48.6</v>
      </c>
      <c r="H22" s="7">
        <f ca="1">IFERROR(VLOOKUP(ROW(18:18),数据源!$A$2:$I$1000,COLUMN(I18),0),"")</f>
        <v>39754.800000000003</v>
      </c>
    </row>
    <row r="23" spans="1:8" x14ac:dyDescent="0.15">
      <c r="A23" s="5">
        <f ca="1">IFERROR(VLOOKUP(ROW(19:19),数据源!$A$2:$I$1000,COLUMN(B20),0)+0,"")</f>
        <v>42788</v>
      </c>
      <c r="B23" s="7" t="str">
        <f ca="1">IFERROR(VLOOKUP(ROW(19:19),数据源!$A$2:$I$1000,COLUMN(C20),0),"")</f>
        <v>CKDH002272</v>
      </c>
      <c r="C23" s="7" t="str">
        <f ca="1">IFERROR(VLOOKUP(ROW(19:19),数据源!$A$2:$I$1000,COLUMN(D20),0),"")</f>
        <v>H71气动阀（0）</v>
      </c>
      <c r="D23" s="7" t="str">
        <f ca="1">IFERROR(VLOOKUP(ROW(19:19),数据源!$A$2:$I$1000,COLUMN(E20),0),"")</f>
        <v>王瑞芹</v>
      </c>
      <c r="E23" s="9" t="str">
        <f ca="1">IFERROR(VLOOKUP(ROW(19:19),数据源!$A$2:$I$1000,COLUMN(F20),0),"")</f>
        <v>套</v>
      </c>
      <c r="F23" s="7">
        <f ca="1">IFERROR(VLOOKUP(ROW(19:19),数据源!$A$2:$I$1000,COLUMN(G20),0),"")</f>
        <v>36</v>
      </c>
      <c r="G23" s="7">
        <f ca="1">IFERROR(VLOOKUP(ROW(19:19),数据源!$A$2:$I$1000,COLUMN(H20),0),"")</f>
        <v>73.599999999999994</v>
      </c>
      <c r="H23" s="7">
        <f ca="1">IFERROR(VLOOKUP(ROW(19:19),数据源!$A$2:$I$1000,COLUMN(I19),0),"")</f>
        <v>2649.6</v>
      </c>
    </row>
    <row r="24" spans="1:8" x14ac:dyDescent="0.15">
      <c r="A24" s="5">
        <f ca="1">IFERROR(VLOOKUP(ROW(20:20),数据源!$A$2:$I$1000,COLUMN(B21),0)+0,"")</f>
        <v>42788</v>
      </c>
      <c r="B24" s="7" t="str">
        <f ca="1">IFERROR(VLOOKUP(ROW(20:20),数据源!$A$2:$I$1000,COLUMN(C21),0),"")</f>
        <v>CKDH002272</v>
      </c>
      <c r="C24" s="7" t="str">
        <f ca="1">IFERROR(VLOOKUP(ROW(20:20),数据源!$A$2:$I$1000,COLUMN(D21),0),"")</f>
        <v>H71气动阀（0）</v>
      </c>
      <c r="D24" s="7" t="str">
        <f ca="1">IFERROR(VLOOKUP(ROW(20:20),数据源!$A$2:$I$1000,COLUMN(E21),0),"")</f>
        <v>王瑞芹</v>
      </c>
      <c r="E24" s="9" t="str">
        <f ca="1">IFERROR(VLOOKUP(ROW(20:20),数据源!$A$2:$I$1000,COLUMN(F21),0),"")</f>
        <v>套</v>
      </c>
      <c r="F24" s="7">
        <f ca="1">IFERROR(VLOOKUP(ROW(20:20),数据源!$A$2:$I$1000,COLUMN(G21),0),"")</f>
        <v>986</v>
      </c>
      <c r="G24" s="7">
        <f ca="1">IFERROR(VLOOKUP(ROW(20:20),数据源!$A$2:$I$1000,COLUMN(H21),0),"")</f>
        <v>99.9</v>
      </c>
      <c r="H24" s="7">
        <f ca="1">IFERROR(VLOOKUP(ROW(20:20),数据源!$A$2:$I$1000,COLUMN(I20),0),"")</f>
        <v>98501.400000000009</v>
      </c>
    </row>
    <row r="25" spans="1:8" x14ac:dyDescent="0.15">
      <c r="A25" s="5">
        <f ca="1">IFERROR(VLOOKUP(ROW(21:21),数据源!$A$2:$I$1000,COLUMN(B22),0)+0,"")</f>
        <v>42788</v>
      </c>
      <c r="B25" s="7" t="str">
        <f ca="1">IFERROR(VLOOKUP(ROW(21:21),数据源!$A$2:$I$1000,COLUMN(C22),0),"")</f>
        <v>CKDH002276</v>
      </c>
      <c r="C25" s="7" t="str">
        <f ca="1">IFERROR(VLOOKUP(ROW(21:21),数据源!$A$2:$I$1000,COLUMN(D22),0),"")</f>
        <v>H71气动阀（0）</v>
      </c>
      <c r="D25" s="7" t="str">
        <f ca="1">IFERROR(VLOOKUP(ROW(21:21),数据源!$A$2:$I$1000,COLUMN(E22),0),"")</f>
        <v>王瑞芹</v>
      </c>
      <c r="E25" s="9" t="str">
        <f ca="1">IFERROR(VLOOKUP(ROW(21:21),数据源!$A$2:$I$1000,COLUMN(F22),0),"")</f>
        <v>套</v>
      </c>
      <c r="F25" s="7">
        <f ca="1">IFERROR(VLOOKUP(ROW(21:21),数据源!$A$2:$I$1000,COLUMN(G22),0),"")</f>
        <v>800</v>
      </c>
      <c r="G25" s="7">
        <f ca="1">IFERROR(VLOOKUP(ROW(21:21),数据源!$A$2:$I$1000,COLUMN(H22),0),"")</f>
        <v>16.5</v>
      </c>
      <c r="H25" s="7">
        <f ca="1">IFERROR(VLOOKUP(ROW(21:21),数据源!$A$2:$I$1000,COLUMN(I21),0),"")</f>
        <v>13200</v>
      </c>
    </row>
    <row r="26" spans="1:8" x14ac:dyDescent="0.15">
      <c r="A26" s="5" t="str">
        <f ca="1">IFERROR(VLOOKUP(ROW(22:22),数据源!$A$2:$I$1000,COLUMN(B23),0)+0,"")</f>
        <v/>
      </c>
      <c r="B26" s="7" t="str">
        <f ca="1">IFERROR(VLOOKUP(ROW(22:22),数据源!$A$2:$I$1000,COLUMN(C23),0),"")</f>
        <v/>
      </c>
      <c r="C26" s="7" t="str">
        <f ca="1">IFERROR(VLOOKUP(ROW(22:22),数据源!$A$2:$I$1000,COLUMN(D23),0),"")</f>
        <v/>
      </c>
      <c r="D26" s="7" t="str">
        <f ca="1">IFERROR(VLOOKUP(ROW(22:22),数据源!$A$2:$I$1000,COLUMN(E23),0),"")</f>
        <v/>
      </c>
      <c r="E26" s="9" t="str">
        <f ca="1">IFERROR(VLOOKUP(ROW(22:22),数据源!$A$2:$I$1000,COLUMN(F23),0),"")</f>
        <v/>
      </c>
      <c r="F26" s="7" t="str">
        <f ca="1">IFERROR(VLOOKUP(ROW(22:22),数据源!$A$2:$I$1000,COLUMN(G23),0),"")</f>
        <v/>
      </c>
      <c r="G26" s="7" t="str">
        <f ca="1">IFERROR(VLOOKUP(ROW(22:22),数据源!$A$2:$I$1000,COLUMN(H23),0),"")</f>
        <v/>
      </c>
      <c r="H26" s="7" t="str">
        <f ca="1">IFERROR(VLOOKUP(ROW(22:22),数据源!$A$2:$I$1000,COLUMN(I22),0),"")</f>
        <v/>
      </c>
    </row>
    <row r="27" spans="1:8" x14ac:dyDescent="0.15">
      <c r="A27" s="5" t="str">
        <f ca="1">IFERROR(VLOOKUP(ROW(23:23),数据源!$A$2:$I$1000,COLUMN(B24),0)+0,"")</f>
        <v/>
      </c>
      <c r="B27" s="7" t="str">
        <f ca="1">IFERROR(VLOOKUP(ROW(23:23),数据源!$A$2:$I$1000,COLUMN(C24),0),"")</f>
        <v/>
      </c>
      <c r="C27" s="7" t="str">
        <f ca="1">IFERROR(VLOOKUP(ROW(23:23),数据源!$A$2:$I$1000,COLUMN(D24),0),"")</f>
        <v/>
      </c>
      <c r="D27" s="7" t="str">
        <f ca="1">IFERROR(VLOOKUP(ROW(23:23),数据源!$A$2:$I$1000,COLUMN(E24),0),"")</f>
        <v/>
      </c>
      <c r="E27" s="9" t="str">
        <f ca="1">IFERROR(VLOOKUP(ROW(23:23),数据源!$A$2:$I$1000,COLUMN(F24),0),"")</f>
        <v/>
      </c>
      <c r="F27" s="7" t="str">
        <f ca="1">IFERROR(VLOOKUP(ROW(23:23),数据源!$A$2:$I$1000,COLUMN(G24),0),"")</f>
        <v/>
      </c>
      <c r="G27" s="7" t="str">
        <f ca="1">IFERROR(VLOOKUP(ROW(23:23),数据源!$A$2:$I$1000,COLUMN(H24),0),"")</f>
        <v/>
      </c>
      <c r="H27" s="7" t="str">
        <f ca="1">IFERROR(VLOOKUP(ROW(23:23),数据源!$A$2:$I$1000,COLUMN(I23),0),"")</f>
        <v/>
      </c>
    </row>
    <row r="28" spans="1:8" x14ac:dyDescent="0.15">
      <c r="A28" s="5" t="str">
        <f ca="1">IFERROR(VLOOKUP(ROW(24:24),数据源!$A$2:$I$1000,COLUMN(B25),0)+0,"")</f>
        <v/>
      </c>
      <c r="B28" s="7" t="str">
        <f ca="1">IFERROR(VLOOKUP(ROW(24:24),数据源!$A$2:$I$1000,COLUMN(C25),0),"")</f>
        <v/>
      </c>
      <c r="C28" s="7" t="str">
        <f ca="1">IFERROR(VLOOKUP(ROW(24:24),数据源!$A$2:$I$1000,COLUMN(D25),0),"")</f>
        <v/>
      </c>
      <c r="D28" s="7" t="str">
        <f ca="1">IFERROR(VLOOKUP(ROW(24:24),数据源!$A$2:$I$1000,COLUMN(E25),0),"")</f>
        <v/>
      </c>
      <c r="E28" s="9" t="str">
        <f ca="1">IFERROR(VLOOKUP(ROW(24:24),数据源!$A$2:$I$1000,COLUMN(F25),0),"")</f>
        <v/>
      </c>
      <c r="F28" s="7" t="str">
        <f ca="1">IFERROR(VLOOKUP(ROW(24:24),数据源!$A$2:$I$1000,COLUMN(G25),0),"")</f>
        <v/>
      </c>
      <c r="G28" s="7" t="str">
        <f ca="1">IFERROR(VLOOKUP(ROW(24:24),数据源!$A$2:$I$1000,COLUMN(H25),0),"")</f>
        <v/>
      </c>
      <c r="H28" s="7" t="str">
        <f ca="1">IFERROR(VLOOKUP(ROW(24:24),数据源!$A$2:$I$1000,COLUMN(I24),0),"")</f>
        <v/>
      </c>
    </row>
    <row r="29" spans="1:8" x14ac:dyDescent="0.15">
      <c r="A29" s="5" t="str">
        <f ca="1">IFERROR(VLOOKUP(ROW(25:25),数据源!$A$2:$I$1000,COLUMN(B26),0)+0,"")</f>
        <v/>
      </c>
      <c r="B29" s="7" t="str">
        <f ca="1">IFERROR(VLOOKUP(ROW(25:25),数据源!$A$2:$I$1000,COLUMN(C26),0),"")</f>
        <v/>
      </c>
      <c r="C29" s="7" t="str">
        <f ca="1">IFERROR(VLOOKUP(ROW(25:25),数据源!$A$2:$I$1000,COLUMN(D26),0),"")</f>
        <v/>
      </c>
      <c r="D29" s="7" t="str">
        <f ca="1">IFERROR(VLOOKUP(ROW(25:25),数据源!$A$2:$I$1000,COLUMN(E26),0),"")</f>
        <v/>
      </c>
      <c r="E29" s="9" t="str">
        <f ca="1">IFERROR(VLOOKUP(ROW(25:25),数据源!$A$2:$I$1000,COLUMN(F26),0),"")</f>
        <v/>
      </c>
      <c r="F29" s="7" t="str">
        <f ca="1">IFERROR(VLOOKUP(ROW(25:25),数据源!$A$2:$I$1000,COLUMN(G26),0),"")</f>
        <v/>
      </c>
      <c r="G29" s="7" t="str">
        <f ca="1">IFERROR(VLOOKUP(ROW(25:25),数据源!$A$2:$I$1000,COLUMN(H26),0),"")</f>
        <v/>
      </c>
      <c r="H29" s="7" t="str">
        <f ca="1">IFERROR(VLOOKUP(ROW(25:25),数据源!$A$2:$I$1000,COLUMN(I25),0),"")</f>
        <v/>
      </c>
    </row>
    <row r="30" spans="1:8" x14ac:dyDescent="0.15">
      <c r="A30" s="5" t="str">
        <f ca="1">IFERROR(VLOOKUP(ROW(26:26),数据源!$A$2:$I$1000,COLUMN(B27),0)+0,"")</f>
        <v/>
      </c>
      <c r="B30" s="7" t="str">
        <f ca="1">IFERROR(VLOOKUP(ROW(26:26),数据源!$A$2:$I$1000,COLUMN(C27),0),"")</f>
        <v/>
      </c>
      <c r="C30" s="7" t="str">
        <f ca="1">IFERROR(VLOOKUP(ROW(26:26),数据源!$A$2:$I$1000,COLUMN(D27),0),"")</f>
        <v/>
      </c>
      <c r="D30" s="7" t="str">
        <f ca="1">IFERROR(VLOOKUP(ROW(26:26),数据源!$A$2:$I$1000,COLUMN(E27),0),"")</f>
        <v/>
      </c>
      <c r="E30" s="9" t="str">
        <f ca="1">IFERROR(VLOOKUP(ROW(26:26),数据源!$A$2:$I$1000,COLUMN(F27),0),"")</f>
        <v/>
      </c>
      <c r="F30" s="7" t="str">
        <f ca="1">IFERROR(VLOOKUP(ROW(26:26),数据源!$A$2:$I$1000,COLUMN(G27),0),"")</f>
        <v/>
      </c>
      <c r="G30" s="7" t="str">
        <f ca="1">IFERROR(VLOOKUP(ROW(26:26),数据源!$A$2:$I$1000,COLUMN(H27),0),"")</f>
        <v/>
      </c>
      <c r="H30" s="7" t="str">
        <f ca="1">IFERROR(VLOOKUP(ROW(26:26),数据源!$A$2:$I$1000,COLUMN(I26),0),"")</f>
        <v/>
      </c>
    </row>
    <row r="31" spans="1:8" x14ac:dyDescent="0.15">
      <c r="A31" s="5" t="str">
        <f ca="1">IFERROR(VLOOKUP(ROW(27:27),数据源!$A$2:$I$1000,COLUMN(B28),0)+0,"")</f>
        <v/>
      </c>
      <c r="B31" s="7" t="str">
        <f ca="1">IFERROR(VLOOKUP(ROW(27:27),数据源!$A$2:$I$1000,COLUMN(C28),0),"")</f>
        <v/>
      </c>
      <c r="C31" s="7" t="str">
        <f ca="1">IFERROR(VLOOKUP(ROW(27:27),数据源!$A$2:$I$1000,COLUMN(D28),0),"")</f>
        <v/>
      </c>
      <c r="D31" s="7" t="str">
        <f ca="1">IFERROR(VLOOKUP(ROW(27:27),数据源!$A$2:$I$1000,COLUMN(E28),0),"")</f>
        <v/>
      </c>
      <c r="E31" s="9" t="str">
        <f ca="1">IFERROR(VLOOKUP(ROW(27:27),数据源!$A$2:$I$1000,COLUMN(F28),0),"")</f>
        <v/>
      </c>
      <c r="F31" s="7" t="str">
        <f ca="1">IFERROR(VLOOKUP(ROW(27:27),数据源!$A$2:$I$1000,COLUMN(G28),0),"")</f>
        <v/>
      </c>
      <c r="G31" s="7" t="str">
        <f ca="1">IFERROR(VLOOKUP(ROW(27:27),数据源!$A$2:$I$1000,COLUMN(H28),0),"")</f>
        <v/>
      </c>
      <c r="H31" s="7" t="str">
        <f ca="1">IFERROR(VLOOKUP(ROW(27:27),数据源!$A$2:$I$1000,COLUMN(I27),0),"")</f>
        <v/>
      </c>
    </row>
    <row r="32" spans="1:8" x14ac:dyDescent="0.15">
      <c r="A32" s="5" t="str">
        <f ca="1">IFERROR(VLOOKUP(ROW(28:28),数据源!$A$2:$I$1000,COLUMN(B29),0)+0,"")</f>
        <v/>
      </c>
      <c r="B32" s="7" t="str">
        <f ca="1">IFERROR(VLOOKUP(ROW(28:28),数据源!$A$2:$I$1000,COLUMN(C29),0),"")</f>
        <v/>
      </c>
      <c r="C32" s="7" t="str">
        <f ca="1">IFERROR(VLOOKUP(ROW(28:28),数据源!$A$2:$I$1000,COLUMN(D29),0),"")</f>
        <v/>
      </c>
      <c r="D32" s="7" t="str">
        <f ca="1">IFERROR(VLOOKUP(ROW(28:28),数据源!$A$2:$I$1000,COLUMN(E29),0),"")</f>
        <v/>
      </c>
      <c r="E32" s="9" t="str">
        <f ca="1">IFERROR(VLOOKUP(ROW(28:28),数据源!$A$2:$I$1000,COLUMN(F29),0),"")</f>
        <v/>
      </c>
      <c r="F32" s="9" t="str">
        <f ca="1">IFERROR(VLOOKUP(ROW(28:28),数据源!$A$2:$I$1000,COLUMN(G29),0),"")</f>
        <v/>
      </c>
      <c r="G32" s="4" t="str">
        <f ca="1">IFERROR(VLOOKUP(ROW(28:28),数据源!$A$2:$I$1000,COLUMN(H29),0),"")</f>
        <v/>
      </c>
      <c r="H32" s="4" t="str">
        <f>IFERROR(VLOOKUP(ROW(28:28),数据源!$A$2:$I$1000,COLUMN(#REF!),0),"")</f>
        <v/>
      </c>
    </row>
    <row r="33" spans="1:8" x14ac:dyDescent="0.15">
      <c r="A33" s="5" t="str">
        <f ca="1">IFERROR(VLOOKUP(ROW(29:29),数据源!$A$2:$I$1000,COLUMN(B30),0)+0,"")</f>
        <v/>
      </c>
      <c r="B33" s="7" t="str">
        <f ca="1">IFERROR(VLOOKUP(ROW(29:29),数据源!$A$2:$I$1000,COLUMN(C30),0),"")</f>
        <v/>
      </c>
      <c r="C33" s="7" t="str">
        <f ca="1">IFERROR(VLOOKUP(ROW(29:29),数据源!$A$2:$I$1000,COLUMN(D30),0),"")</f>
        <v/>
      </c>
      <c r="D33" s="7" t="str">
        <f ca="1">IFERROR(VLOOKUP(ROW(29:29),数据源!$A$2:$I$1000,COLUMN(E30),0),"")</f>
        <v/>
      </c>
      <c r="E33" s="9" t="str">
        <f ca="1">IFERROR(VLOOKUP(ROW(29:29),数据源!$A$2:$I$1000,COLUMN(F30),0),"")</f>
        <v/>
      </c>
      <c r="F33" s="9" t="str">
        <f ca="1">IFERROR(VLOOKUP(ROW(29:29),数据源!$A$2:$I$1000,COLUMN(G30),0),"")</f>
        <v/>
      </c>
      <c r="G33" s="4" t="str">
        <f ca="1">IFERROR(VLOOKUP(ROW(29:29),数据源!$A$2:$I$1000,COLUMN(H30),0),"")</f>
        <v/>
      </c>
      <c r="H33" s="4" t="str">
        <f>IFERROR(VLOOKUP(ROW(29:29),数据源!$A$2:$I$1000,COLUMN(#REF!),0),"")</f>
        <v/>
      </c>
    </row>
    <row r="34" spans="1:8" x14ac:dyDescent="0.15">
      <c r="A34" s="5" t="str">
        <f ca="1">IFERROR(VLOOKUP(ROW(30:30),数据源!$A$2:$I$1000,COLUMN(B31),0)+0,"")</f>
        <v/>
      </c>
      <c r="B34" s="7" t="str">
        <f ca="1">IFERROR(VLOOKUP(ROW(30:30),数据源!$A$2:$I$1000,COLUMN(C31),0),"")</f>
        <v/>
      </c>
      <c r="C34" s="7" t="str">
        <f ca="1">IFERROR(VLOOKUP(ROW(30:30),数据源!$A$2:$I$1000,COLUMN(D31),0),"")</f>
        <v/>
      </c>
      <c r="D34" s="7" t="str">
        <f ca="1">IFERROR(VLOOKUP(ROW(30:30),数据源!$A$2:$I$1000,COLUMN(E31),0),"")</f>
        <v/>
      </c>
      <c r="E34" s="9" t="str">
        <f ca="1">IFERROR(VLOOKUP(ROW(30:30),数据源!$A$2:$I$1000,COLUMN(F31),0),"")</f>
        <v/>
      </c>
      <c r="F34" s="9" t="str">
        <f ca="1">IFERROR(VLOOKUP(ROW(30:30),数据源!$A$2:$I$1000,COLUMN(G31),0),"")</f>
        <v/>
      </c>
      <c r="G34" s="4" t="str">
        <f ca="1">IFERROR(VLOOKUP(ROW(30:30),数据源!$A$2:$I$1000,COLUMN(H31),0),"")</f>
        <v/>
      </c>
      <c r="H34" s="4" t="str">
        <f>IFERROR(VLOOKUP(ROW(30:30),数据源!$A$2:$I$1000,COLUMN(#REF!),0),"")</f>
        <v/>
      </c>
    </row>
    <row r="35" spans="1:8" x14ac:dyDescent="0.15">
      <c r="A35" s="5" t="str">
        <f ca="1">IFERROR(VLOOKUP(ROW(31:31),数据源!$A$2:$I$1000,COLUMN(B32),0)+0,"")</f>
        <v/>
      </c>
      <c r="B35" s="7" t="str">
        <f ca="1">IFERROR(VLOOKUP(ROW(31:31),数据源!$A$2:$I$1000,COLUMN(C32),0),"")</f>
        <v/>
      </c>
      <c r="C35" s="7" t="str">
        <f ca="1">IFERROR(VLOOKUP(ROW(31:31),数据源!$A$2:$I$1000,COLUMN(D32),0),"")</f>
        <v/>
      </c>
      <c r="D35" s="7" t="str">
        <f ca="1">IFERROR(VLOOKUP(ROW(31:31),数据源!$A$2:$I$1000,COLUMN(E32),0),"")</f>
        <v/>
      </c>
      <c r="E35" s="9" t="str">
        <f ca="1">IFERROR(VLOOKUP(ROW(31:31),数据源!$A$2:$I$1000,COLUMN(F32),0),"")</f>
        <v/>
      </c>
      <c r="F35" s="9" t="str">
        <f ca="1">IFERROR(VLOOKUP(ROW(31:31),数据源!$A$2:$I$1000,COLUMN(G32),0),"")</f>
        <v/>
      </c>
      <c r="G35" s="4" t="str">
        <f ca="1">IFERROR(VLOOKUP(ROW(31:31),数据源!$A$2:$I$1000,COLUMN(H32),0),"")</f>
        <v/>
      </c>
      <c r="H35" s="4" t="str">
        <f>IFERROR(VLOOKUP(ROW(31:31),数据源!$A$2:$I$1000,COLUMN(#REF!),0),"")</f>
        <v/>
      </c>
    </row>
    <row r="36" spans="1:8" x14ac:dyDescent="0.15">
      <c r="A36" s="5" t="str">
        <f ca="1">IFERROR(VLOOKUP(ROW(32:32),数据源!$A$2:$I$1000,COLUMN(B33),0)+0,"")</f>
        <v/>
      </c>
      <c r="B36" s="7" t="str">
        <f ca="1">IFERROR(VLOOKUP(ROW(32:32),数据源!$A$2:$I$1000,COLUMN(C33),0),"")</f>
        <v/>
      </c>
      <c r="C36" s="7" t="str">
        <f ca="1">IFERROR(VLOOKUP(ROW(32:32),数据源!$A$2:$I$1000,COLUMN(D33),0),"")</f>
        <v/>
      </c>
      <c r="D36" s="7" t="str">
        <f ca="1">IFERROR(VLOOKUP(ROW(32:32),数据源!$A$2:$I$1000,COLUMN(E33),0),"")</f>
        <v/>
      </c>
      <c r="E36" s="9" t="str">
        <f ca="1">IFERROR(VLOOKUP(ROW(32:32),数据源!$A$2:$I$1000,COLUMN(F33),0),"")</f>
        <v/>
      </c>
      <c r="F36" s="9" t="str">
        <f ca="1">IFERROR(VLOOKUP(ROW(32:32),数据源!$A$2:$I$1000,COLUMN(G33),0),"")</f>
        <v/>
      </c>
      <c r="G36" s="4" t="str">
        <f ca="1">IFERROR(VLOOKUP(ROW(32:32),数据源!$A$2:$I$1000,COLUMN(H33),0),"")</f>
        <v/>
      </c>
      <c r="H36" s="4" t="str">
        <f>IFERROR(VLOOKUP(ROW(32:32),数据源!$A$2:$I$1000,COLUMN(#REF!),0),"")</f>
        <v/>
      </c>
    </row>
    <row r="37" spans="1:8" x14ac:dyDescent="0.15">
      <c r="A37" s="5" t="str">
        <f ca="1">IFERROR(VLOOKUP(ROW(33:33),数据源!$A$2:$I$1000,COLUMN(B34),0)+0,"")</f>
        <v/>
      </c>
      <c r="B37" s="7" t="str">
        <f ca="1">IFERROR(VLOOKUP(ROW(33:33),数据源!$A$2:$I$1000,COLUMN(C34),0),"")</f>
        <v/>
      </c>
      <c r="C37" s="7" t="str">
        <f ca="1">IFERROR(VLOOKUP(ROW(33:33),数据源!$A$2:$I$1000,COLUMN(D34),0),"")</f>
        <v/>
      </c>
      <c r="D37" s="7" t="str">
        <f ca="1">IFERROR(VLOOKUP(ROW(33:33),数据源!$A$2:$I$1000,COLUMN(E34),0),"")</f>
        <v/>
      </c>
      <c r="E37" s="9" t="str">
        <f ca="1">IFERROR(VLOOKUP(ROW(33:33),数据源!$A$2:$I$1000,COLUMN(F34),0),"")</f>
        <v/>
      </c>
      <c r="F37" s="9" t="str">
        <f ca="1">IFERROR(VLOOKUP(ROW(33:33),数据源!$A$2:$I$1000,COLUMN(G34),0),"")</f>
        <v/>
      </c>
      <c r="G37" s="4" t="str">
        <f ca="1">IFERROR(VLOOKUP(ROW(33:33),数据源!$A$2:$I$1000,COLUMN(H34),0),"")</f>
        <v/>
      </c>
      <c r="H37" s="4" t="str">
        <f>IFERROR(VLOOKUP(ROW(33:33),数据源!$A$2:$I$1000,COLUMN(#REF!),0),"")</f>
        <v/>
      </c>
    </row>
    <row r="38" spans="1:8" x14ac:dyDescent="0.15">
      <c r="A38" s="5" t="str">
        <f ca="1">IFERROR(VLOOKUP(ROW(34:34),数据源!$A$2:$I$1000,COLUMN(B35),0)+0,"")</f>
        <v/>
      </c>
      <c r="B38" s="7" t="str">
        <f ca="1">IFERROR(VLOOKUP(ROW(34:34),数据源!$A$2:$I$1000,COLUMN(C35),0),"")</f>
        <v/>
      </c>
      <c r="C38" s="7" t="str">
        <f ca="1">IFERROR(VLOOKUP(ROW(34:34),数据源!$A$2:$I$1000,COLUMN(D35),0),"")</f>
        <v/>
      </c>
      <c r="D38" s="7" t="str">
        <f ca="1">IFERROR(VLOOKUP(ROW(34:34),数据源!$A$2:$I$1000,COLUMN(E35),0),"")</f>
        <v/>
      </c>
      <c r="E38" s="9" t="str">
        <f ca="1">IFERROR(VLOOKUP(ROW(34:34),数据源!$A$2:$I$1000,COLUMN(F35),0),"")</f>
        <v/>
      </c>
      <c r="F38" s="9" t="str">
        <f ca="1">IFERROR(VLOOKUP(ROW(34:34),数据源!$A$2:$I$1000,COLUMN(G35),0),"")</f>
        <v/>
      </c>
      <c r="G38" s="4" t="str">
        <f ca="1">IFERROR(VLOOKUP(ROW(34:34),数据源!$A$2:$I$1000,COLUMN(H35),0),"")</f>
        <v/>
      </c>
      <c r="H38" s="4" t="str">
        <f>IFERROR(VLOOKUP(ROW(34:34),数据源!$A$2:$I$1000,COLUMN(#REF!),0),"")</f>
        <v/>
      </c>
    </row>
    <row r="39" spans="1:8" x14ac:dyDescent="0.15">
      <c r="A39" s="5" t="str">
        <f ca="1">IFERROR(VLOOKUP(ROW(35:35),数据源!$A$2:$I$1000,COLUMN(B36),0)+0,"")</f>
        <v/>
      </c>
      <c r="B39" s="7" t="str">
        <f ca="1">IFERROR(VLOOKUP(ROW(35:35),数据源!$A$2:$I$1000,COLUMN(C36),0),"")</f>
        <v/>
      </c>
      <c r="C39" s="7" t="str">
        <f ca="1">IFERROR(VLOOKUP(ROW(35:35),数据源!$A$2:$I$1000,COLUMN(D36),0),"")</f>
        <v/>
      </c>
      <c r="D39" s="7" t="str">
        <f ca="1">IFERROR(VLOOKUP(ROW(35:35),数据源!$A$2:$I$1000,COLUMN(E36),0),"")</f>
        <v/>
      </c>
      <c r="E39" s="9" t="str">
        <f ca="1">IFERROR(VLOOKUP(ROW(35:35),数据源!$A$2:$I$1000,COLUMN(F36),0),"")</f>
        <v/>
      </c>
      <c r="F39" s="9" t="str">
        <f ca="1">IFERROR(VLOOKUP(ROW(35:35),数据源!$A$2:$I$1000,COLUMN(G36),0),"")</f>
        <v/>
      </c>
      <c r="G39" s="4" t="str">
        <f ca="1">IFERROR(VLOOKUP(ROW(35:35),数据源!$A$2:$I$1000,COLUMN(H36),0),"")</f>
        <v/>
      </c>
      <c r="H39" s="4" t="str">
        <f>IFERROR(VLOOKUP(ROW(35:35),数据源!$A$2:$I$1000,COLUMN(#REF!),0),"")</f>
        <v/>
      </c>
    </row>
    <row r="40" spans="1:8" x14ac:dyDescent="0.15">
      <c r="A40" s="5" t="str">
        <f ca="1">IFERROR(VLOOKUP(ROW(36:36),数据源!$A$2:$I$1000,COLUMN(B37),0)+0,"")</f>
        <v/>
      </c>
      <c r="B40" s="7" t="str">
        <f ca="1">IFERROR(VLOOKUP(ROW(36:36),数据源!$A$2:$I$1000,COLUMN(C37),0),"")</f>
        <v/>
      </c>
      <c r="C40" s="7" t="str">
        <f ca="1">IFERROR(VLOOKUP(ROW(36:36),数据源!$A$2:$I$1000,COLUMN(D37),0),"")</f>
        <v/>
      </c>
      <c r="D40" s="7" t="str">
        <f ca="1">IFERROR(VLOOKUP(ROW(36:36),数据源!$A$2:$I$1000,COLUMN(E37),0),"")</f>
        <v/>
      </c>
      <c r="E40" s="9" t="str">
        <f ca="1">IFERROR(VLOOKUP(ROW(36:36),数据源!$A$2:$I$1000,COLUMN(F37),0),"")</f>
        <v/>
      </c>
      <c r="F40" s="9" t="str">
        <f ca="1">IFERROR(VLOOKUP(ROW(36:36),数据源!$A$2:$I$1000,COLUMN(G37),0),"")</f>
        <v/>
      </c>
      <c r="G40" s="4" t="str">
        <f ca="1">IFERROR(VLOOKUP(ROW(36:36),数据源!$A$2:$I$1000,COLUMN(H37),0),"")</f>
        <v/>
      </c>
      <c r="H40" s="4" t="str">
        <f>IFERROR(VLOOKUP(ROW(36:36),数据源!$A$2:$I$1000,COLUMN(#REF!),0),"")</f>
        <v/>
      </c>
    </row>
    <row r="41" spans="1:8" x14ac:dyDescent="0.15">
      <c r="A41" s="5" t="str">
        <f ca="1">IFERROR(VLOOKUP(ROW(37:37),数据源!$A$2:$I$1000,COLUMN(B38),0)+0,"")</f>
        <v/>
      </c>
      <c r="B41" s="7" t="str">
        <f ca="1">IFERROR(VLOOKUP(ROW(37:37),数据源!$A$2:$I$1000,COLUMN(C38),0),"")</f>
        <v/>
      </c>
      <c r="C41" s="7" t="str">
        <f ca="1">IFERROR(VLOOKUP(ROW(37:37),数据源!$A$2:$I$1000,COLUMN(D38),0),"")</f>
        <v/>
      </c>
      <c r="D41" s="7" t="str">
        <f ca="1">IFERROR(VLOOKUP(ROW(37:37),数据源!$A$2:$I$1000,COLUMN(E38),0),"")</f>
        <v/>
      </c>
      <c r="E41" s="9" t="str">
        <f ca="1">IFERROR(VLOOKUP(ROW(37:37),数据源!$A$2:$I$1000,COLUMN(F38),0),"")</f>
        <v/>
      </c>
      <c r="F41" s="9" t="str">
        <f ca="1">IFERROR(VLOOKUP(ROW(37:37),数据源!$A$2:$I$1000,COLUMN(G38),0),"")</f>
        <v/>
      </c>
      <c r="G41" s="4" t="str">
        <f ca="1">IFERROR(VLOOKUP(ROW(37:37),数据源!$A$2:$I$1000,COLUMN(H38),0),"")</f>
        <v/>
      </c>
      <c r="H41" s="4" t="str">
        <f>IFERROR(VLOOKUP(ROW(37:37),数据源!$A$2:$I$1000,COLUMN(#REF!),0),"")</f>
        <v/>
      </c>
    </row>
    <row r="42" spans="1:8" x14ac:dyDescent="0.15">
      <c r="A42" s="5" t="str">
        <f ca="1">IFERROR(VLOOKUP(ROW(38:38),数据源!$A$2:$I$1000,COLUMN(B39),0)+0,"")</f>
        <v/>
      </c>
      <c r="B42" s="7" t="str">
        <f ca="1">IFERROR(VLOOKUP(ROW(38:38),数据源!$A$2:$I$1000,COLUMN(C39),0),"")</f>
        <v/>
      </c>
      <c r="C42" s="7" t="str">
        <f ca="1">IFERROR(VLOOKUP(ROW(38:38),数据源!$A$2:$I$1000,COLUMN(D39),0),"")</f>
        <v/>
      </c>
      <c r="D42" s="7" t="str">
        <f ca="1">IFERROR(VLOOKUP(ROW(38:38),数据源!$A$2:$I$1000,COLUMN(E39),0),"")</f>
        <v/>
      </c>
      <c r="E42" s="9" t="str">
        <f ca="1">IFERROR(VLOOKUP(ROW(38:38),数据源!$A$2:$I$1000,COLUMN(F39),0),"")</f>
        <v/>
      </c>
      <c r="F42" s="9" t="str">
        <f ca="1">IFERROR(VLOOKUP(ROW(38:38),数据源!$A$2:$I$1000,COLUMN(G39),0),"")</f>
        <v/>
      </c>
      <c r="G42" s="4" t="str">
        <f ca="1">IFERROR(VLOOKUP(ROW(38:38),数据源!$A$2:$I$1000,COLUMN(H39),0),"")</f>
        <v/>
      </c>
      <c r="H42" s="4" t="str">
        <f>IFERROR(VLOOKUP(ROW(38:38),数据源!$A$2:$I$1000,COLUMN(#REF!),0),"")</f>
        <v/>
      </c>
    </row>
    <row r="43" spans="1:8" x14ac:dyDescent="0.15">
      <c r="A43" s="5" t="str">
        <f ca="1">IFERROR(VLOOKUP(ROW(39:39),数据源!$A$2:$I$1000,COLUMN(B40),0)+0,"")</f>
        <v/>
      </c>
      <c r="B43" s="7" t="str">
        <f ca="1">IFERROR(VLOOKUP(ROW(39:39),数据源!$A$2:$I$1000,COLUMN(C40),0),"")</f>
        <v/>
      </c>
      <c r="C43" s="7" t="str">
        <f ca="1">IFERROR(VLOOKUP(ROW(39:39),数据源!$A$2:$I$1000,COLUMN(D40),0),"")</f>
        <v/>
      </c>
      <c r="D43" s="7" t="str">
        <f ca="1">IFERROR(VLOOKUP(ROW(39:39),数据源!$A$2:$I$1000,COLUMN(E40),0),"")</f>
        <v/>
      </c>
      <c r="E43" s="9" t="str">
        <f ca="1">IFERROR(VLOOKUP(ROW(39:39),数据源!$A$2:$I$1000,COLUMN(F40),0),"")</f>
        <v/>
      </c>
      <c r="F43" s="9" t="str">
        <f ca="1">IFERROR(VLOOKUP(ROW(39:39),数据源!$A$2:$I$1000,COLUMN(G40),0),"")</f>
        <v/>
      </c>
      <c r="G43" s="4" t="str">
        <f ca="1">IFERROR(VLOOKUP(ROW(39:39),数据源!$A$2:$I$1000,COLUMN(H40),0),"")</f>
        <v/>
      </c>
      <c r="H43" s="4" t="str">
        <f>IFERROR(VLOOKUP(ROW(39:39),数据源!$A$2:$I$1000,COLUMN(#REF!),0),"")</f>
        <v/>
      </c>
    </row>
    <row r="44" spans="1:8" x14ac:dyDescent="0.15">
      <c r="A44" s="5"/>
      <c r="B44" s="7"/>
      <c r="C44" s="7"/>
      <c r="D44" s="7"/>
      <c r="E44" s="9"/>
      <c r="F44" s="9"/>
      <c r="G44" s="4"/>
      <c r="H44" s="4"/>
    </row>
  </sheetData>
  <dataConsolidate/>
  <mergeCells count="2">
    <mergeCell ref="A1:I1"/>
    <mergeCell ref="A3:E3"/>
  </mergeCells>
  <phoneticPr fontId="2" type="noConversion"/>
  <conditionalFormatting sqref="A5:H31">
    <cfRule type="expression" dxfId="2" priority="3" stopIfTrue="1">
      <formula>ISNUMBER($A5)</formula>
    </cfRule>
  </conditionalFormatting>
  <conditionalFormatting sqref="A32:H44">
    <cfRule type="expression" dxfId="1" priority="2" stopIfTrue="1">
      <formula>ISNUMBER($A32)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4" r:id="rId4" name="Spinner 18">
              <controlPr defaultSize="0" autoPict="0">
                <anchor moveWithCells="1" sizeWithCells="1">
                  <from>
                    <xdr:col>11</xdr:col>
                    <xdr:colOff>95250</xdr:colOff>
                    <xdr:row>5</xdr:row>
                    <xdr:rowOff>76200</xdr:rowOff>
                  </from>
                  <to>
                    <xdr:col>13</xdr:col>
                    <xdr:colOff>352425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showGridLines="0" workbookViewId="0">
      <selection activeCell="A3" sqref="A3"/>
    </sheetView>
  </sheetViews>
  <sheetFormatPr defaultRowHeight="14.25" x14ac:dyDescent="0.15"/>
  <cols>
    <col min="1" max="1" width="18" style="11" customWidth="1"/>
  </cols>
  <sheetData>
    <row r="1" spans="1:2" ht="26.25" customHeight="1" x14ac:dyDescent="0.15">
      <c r="A1" s="17" t="s">
        <v>1</v>
      </c>
    </row>
    <row r="2" spans="1:2" ht="15.75" x14ac:dyDescent="0.15">
      <c r="A2" s="18" t="s">
        <v>100</v>
      </c>
    </row>
    <row r="3" spans="1:2" ht="15.75" x14ac:dyDescent="0.15">
      <c r="A3" s="18" t="s">
        <v>101</v>
      </c>
    </row>
    <row r="4" spans="1:2" ht="15.75" x14ac:dyDescent="0.15">
      <c r="A4" s="18" t="s">
        <v>114</v>
      </c>
      <c r="B4" s="10"/>
    </row>
    <row r="5" spans="1:2" ht="15.75" x14ac:dyDescent="0.15">
      <c r="A5" s="18" t="s">
        <v>102</v>
      </c>
    </row>
    <row r="6" spans="1:2" ht="15.75" x14ac:dyDescent="0.15">
      <c r="A6" s="18" t="s">
        <v>103</v>
      </c>
    </row>
    <row r="7" spans="1:2" ht="15.75" x14ac:dyDescent="0.15">
      <c r="A7" s="18" t="s">
        <v>104</v>
      </c>
    </row>
    <row r="8" spans="1:2" ht="15.75" x14ac:dyDescent="0.15">
      <c r="A8" s="18" t="s">
        <v>115</v>
      </c>
    </row>
    <row r="9" spans="1:2" ht="15.75" x14ac:dyDescent="0.15">
      <c r="A9" s="18" t="s">
        <v>105</v>
      </c>
    </row>
    <row r="10" spans="1:2" ht="15.75" x14ac:dyDescent="0.15">
      <c r="A10" s="18" t="s">
        <v>117</v>
      </c>
    </row>
    <row r="11" spans="1:2" x14ac:dyDescent="0.15">
      <c r="A11" s="19" t="s">
        <v>106</v>
      </c>
    </row>
    <row r="12" spans="1:2" ht="15.75" x14ac:dyDescent="0.15">
      <c r="A12" s="18" t="s">
        <v>116</v>
      </c>
    </row>
    <row r="13" spans="1:2" ht="15.75" x14ac:dyDescent="0.15">
      <c r="A13" s="18" t="s">
        <v>107</v>
      </c>
    </row>
    <row r="14" spans="1:2" ht="15.75" x14ac:dyDescent="0.15">
      <c r="A14" s="18" t="s">
        <v>108</v>
      </c>
    </row>
    <row r="15" spans="1:2" ht="15.75" x14ac:dyDescent="0.15">
      <c r="A15" s="18" t="s">
        <v>109</v>
      </c>
    </row>
    <row r="16" spans="1:2" ht="15.75" x14ac:dyDescent="0.15">
      <c r="A16" s="18" t="s">
        <v>110</v>
      </c>
    </row>
    <row r="17" spans="1:1" ht="15.75" x14ac:dyDescent="0.15">
      <c r="A17" s="18" t="s">
        <v>118</v>
      </c>
    </row>
    <row r="18" spans="1:1" ht="15.75" x14ac:dyDescent="0.15">
      <c r="A18" s="18" t="s">
        <v>111</v>
      </c>
    </row>
    <row r="19" spans="1:1" ht="15.75" x14ac:dyDescent="0.15">
      <c r="A19" s="18" t="s">
        <v>112</v>
      </c>
    </row>
    <row r="20" spans="1:1" ht="15.75" x14ac:dyDescent="0.15">
      <c r="A20" s="18" t="s">
        <v>113</v>
      </c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  <row r="31" spans="1:1" x14ac:dyDescent="0.15">
      <c r="A31" s="1"/>
    </row>
    <row r="32" spans="1:1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" x14ac:dyDescent="0.15">
      <c r="A49" s="1"/>
    </row>
    <row r="50" spans="1:1" x14ac:dyDescent="0.15">
      <c r="A50" s="1"/>
    </row>
    <row r="51" spans="1:1" x14ac:dyDescent="0.15">
      <c r="A51" s="1"/>
    </row>
    <row r="52" spans="1:1" x14ac:dyDescent="0.15">
      <c r="A52" s="1"/>
    </row>
    <row r="53" spans="1:1" x14ac:dyDescent="0.15">
      <c r="A53" s="1"/>
    </row>
    <row r="54" spans="1:1" x14ac:dyDescent="0.15">
      <c r="A54" s="1"/>
    </row>
    <row r="55" spans="1:1" x14ac:dyDescent="0.15">
      <c r="A55" s="1"/>
    </row>
    <row r="56" spans="1:1" x14ac:dyDescent="0.15">
      <c r="A56" s="1"/>
    </row>
    <row r="57" spans="1:1" x14ac:dyDescent="0.15">
      <c r="A57" s="1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  <row r="73" spans="1:1" x14ac:dyDescent="0.15">
      <c r="A73" s="1"/>
    </row>
    <row r="74" spans="1:1" x14ac:dyDescent="0.15">
      <c r="A74" s="1"/>
    </row>
    <row r="75" spans="1:1" x14ac:dyDescent="0.15">
      <c r="A75" s="1"/>
    </row>
    <row r="76" spans="1:1" x14ac:dyDescent="0.15">
      <c r="A76" s="1"/>
    </row>
    <row r="77" spans="1:1" x14ac:dyDescent="0.15">
      <c r="A77" s="1"/>
    </row>
    <row r="78" spans="1:1" x14ac:dyDescent="0.15">
      <c r="A78" s="1"/>
    </row>
    <row r="79" spans="1:1" x14ac:dyDescent="0.15">
      <c r="A79" s="1"/>
    </row>
    <row r="80" spans="1:1" x14ac:dyDescent="0.15">
      <c r="A80" s="1"/>
    </row>
    <row r="81" spans="1:1" x14ac:dyDescent="0.15">
      <c r="A81" s="1"/>
    </row>
    <row r="82" spans="1:1" x14ac:dyDescent="0.15">
      <c r="A82" s="1"/>
    </row>
    <row r="83" spans="1:1" x14ac:dyDescent="0.15">
      <c r="A83" s="1"/>
    </row>
  </sheetData>
  <phoneticPr fontId="2" type="noConversion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74766F9-0285-4853-9D7D-53DF5AE079EF}">
            <xm:f>$A2=查询表!$B$2</xm:f>
            <x14:dxf>
              <fill>
                <patternFill>
                  <bgColor theme="5" tint="0.59996337778862885"/>
                </patternFill>
              </fill>
            </x14:dxf>
          </x14:cfRule>
          <xm:sqref>A2:A20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数据源</vt:lpstr>
      <vt:lpstr>查询表</vt:lpstr>
      <vt:lpstr>基础数据表</vt:lpstr>
    </vt:vector>
  </TitlesOfParts>
  <Manager/>
  <Company>信念技术论坛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revision>1</cp:revision>
  <dcterms:created xsi:type="dcterms:W3CDTF">2017-02-28T09:12:08Z</dcterms:created>
  <dcterms:modified xsi:type="dcterms:W3CDTF">2017-12-08T15:03:17Z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KSOTemplateUUID">
    <vt:lpwstr>v1.0_mb_nabXCe4H+WKa1qaiK2JQAQ==</vt:lpwstr>
  </property>
</Properties>
</file>